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4\"/>
    </mc:Choice>
  </mc:AlternateContent>
  <xr:revisionPtr revIDLastSave="0" documentId="13_ncr:1_{E3E8EB50-864E-4B61-ABAF-EA527B52D391}" xr6:coauthVersionLast="37" xr6:coauthVersionMax="37" xr10:uidLastSave="{00000000-0000-0000-0000-000000000000}"/>
  <bookViews>
    <workbookView xWindow="0" yWindow="0" windowWidth="28800" windowHeight="12105" activeTab="1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0" l="1"/>
  <c r="E106" i="10"/>
  <c r="E97" i="10"/>
  <c r="E96" i="10"/>
  <c r="E100" i="10"/>
  <c r="E94" i="10" l="1"/>
  <c r="E90" i="10"/>
  <c r="E86" i="10"/>
  <c r="E84" i="10"/>
  <c r="E80" i="10"/>
  <c r="E70" i="10"/>
  <c r="E54" i="10"/>
  <c r="E52" i="10"/>
  <c r="E50" i="10"/>
  <c r="E42" i="10"/>
  <c r="E12" i="10"/>
  <c r="E92" i="10" l="1"/>
  <c r="E88" i="10" l="1"/>
  <c r="E82" i="10"/>
  <c r="E78" i="10" l="1"/>
  <c r="E76" i="10"/>
  <c r="E72" i="10"/>
  <c r="E64" i="10"/>
  <c r="E58" i="10"/>
  <c r="E30" i="10"/>
  <c r="E28" i="10"/>
  <c r="E18" i="10"/>
  <c r="E14" i="10" l="1"/>
  <c r="E68" i="10" l="1"/>
  <c r="E66" i="10"/>
  <c r="E62" i="10"/>
  <c r="E56" i="10"/>
  <c r="E48" i="10"/>
  <c r="E46" i="10"/>
  <c r="E44" i="10" l="1"/>
  <c r="E40" i="10"/>
  <c r="E38" i="10"/>
  <c r="E36" i="10"/>
  <c r="E34" i="10"/>
  <c r="E32" i="10"/>
  <c r="E26" i="10"/>
  <c r="E24" i="10"/>
  <c r="E22" i="10"/>
  <c r="B13" i="7" l="1"/>
  <c r="E9" i="10" l="1"/>
</calcChain>
</file>

<file path=xl/sharedStrings.xml><?xml version="1.0" encoding="utf-8"?>
<sst xmlns="http://schemas.openxmlformats.org/spreadsheetml/2006/main" count="302" uniqueCount="194">
  <si>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</si>
  <si>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</si>
  <si>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</si>
  <si>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</si>
  <si>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</si>
  <si>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</si>
  <si>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</si>
  <si>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</si>
  <si>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</si>
  <si>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</si>
  <si>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</si>
  <si>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</si>
  <si>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</si>
  <si>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</si>
  <si>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</si>
  <si>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 xml:space="preserve">Solin </t>
  </si>
  <si>
    <t>3223,ENERGIJA</t>
  </si>
  <si>
    <t>Hrvatski telekom d.d.</t>
  </si>
  <si>
    <t>UKUPNO Hrvatski telekom d.d.</t>
  </si>
  <si>
    <t>HP-Hrvatska pošta d.d.</t>
  </si>
  <si>
    <t>UKUPNO HP-Hrvatska pošta d.d.</t>
  </si>
  <si>
    <t>3231,USLUGE TELEFONA, POŠTE I PRIJEVOZA</t>
  </si>
  <si>
    <t>81793146560</t>
  </si>
  <si>
    <t>87311810356</t>
  </si>
  <si>
    <t>Split</t>
  </si>
  <si>
    <t xml:space="preserve">Zeleno i modro d.o.o. </t>
  </si>
  <si>
    <t>44813350399</t>
  </si>
  <si>
    <t>Kaštel Štafilić</t>
  </si>
  <si>
    <t>3234,KOMUNALNE USLUGE</t>
  </si>
  <si>
    <t xml:space="preserve">UKUPNO Zeleno i modro d.o.o. </t>
  </si>
  <si>
    <t xml:space="preserve">Grad Kaštela </t>
  </si>
  <si>
    <t xml:space="preserve">UKUPNO Grad Kaštela </t>
  </si>
  <si>
    <t>08727843572</t>
  </si>
  <si>
    <t>UKUPNO Marinski komunalac d.o.o.</t>
  </si>
  <si>
    <t xml:space="preserve">Vodovod i kanaliazacija Split d.o.o. </t>
  </si>
  <si>
    <t>UKUPNO Vodovod i kanalizacija Split d.o.o.</t>
  </si>
  <si>
    <t>75030609957</t>
  </si>
  <si>
    <t>Marina</t>
  </si>
  <si>
    <t>56826138353</t>
  </si>
  <si>
    <t xml:space="preserve">VRSTA RASHODA I  IZDATAKA </t>
  </si>
  <si>
    <t xml:space="preserve">UKUPNO Financijska agencija </t>
  </si>
  <si>
    <t xml:space="preserve">Financijska agencija </t>
  </si>
  <si>
    <t>85821130368</t>
  </si>
  <si>
    <t xml:space="preserve">Riloop j.d.o.o. </t>
  </si>
  <si>
    <t xml:space="preserve">UKUPNO Riloop j.d.o.o. </t>
  </si>
  <si>
    <t>Dokument IT d.o.o.</t>
  </si>
  <si>
    <t>10133376712</t>
  </si>
  <si>
    <t>Ičići</t>
  </si>
  <si>
    <t xml:space="preserve">3238,RAČUNALNE USLUGE </t>
  </si>
  <si>
    <t>45392055435</t>
  </si>
  <si>
    <t xml:space="preserve">UKUPNO Securitas Hrvatska d.o.o. </t>
  </si>
  <si>
    <t>33679708526</t>
  </si>
  <si>
    <t>Zagreb-Sloboština</t>
  </si>
  <si>
    <t xml:space="preserve">3239,OSTALE USLUGE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</si>
  <si>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</si>
  <si>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</si>
  <si>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</si>
  <si>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</si>
  <si>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</si>
  <si>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3121,OSTALI RASHODI ZA ZAPOSLENE </t>
  </si>
  <si>
    <t xml:space="preserve">3295,PRISTOJBE I NAKNADE </t>
  </si>
  <si>
    <t>UKUPAN IZNOS ISPLATE PO PRIMATELJU SRED.U RAZDO.IZVJ.</t>
  </si>
  <si>
    <t>Bobis d.o.o. za proizvodnju kolača</t>
  </si>
  <si>
    <t>88148846119</t>
  </si>
  <si>
    <t xml:space="preserve">UKUPNO Bobis d.o.o. </t>
  </si>
  <si>
    <t>3222, MATERIJALI SIROVINE</t>
  </si>
  <si>
    <t>Marinski komunalac d.o.o.</t>
  </si>
  <si>
    <t>3238, RAČUNALNE USLUGE</t>
  </si>
  <si>
    <t>ING ATEST D.O.O.</t>
  </si>
  <si>
    <t>UKUPNO Ing Atest d.o.o.</t>
  </si>
  <si>
    <t>Marinska kula d.o.o.</t>
  </si>
  <si>
    <t>Seget Donji</t>
  </si>
  <si>
    <t>3231, USLUGE TELEFONA, POŠTE I PRIJEVOZA</t>
  </si>
  <si>
    <t>UKUPNO Marinska kula d.o.o.</t>
  </si>
  <si>
    <t>3111 Plaće za redovan rad</t>
  </si>
  <si>
    <t>3132 Doprinosi na plaću</t>
  </si>
  <si>
    <t>3212 Naknade za prijevoz,za rad na terenu i odvojeni život</t>
  </si>
  <si>
    <t>Pomoćnici u nastavi</t>
  </si>
  <si>
    <t xml:space="preserve">3121 Ostali rashodi za zaposlene </t>
  </si>
  <si>
    <t>+</t>
  </si>
  <si>
    <t>3224, MATERIJAL I DIJELOVI ZA TEKUĆE I INVESTICIJSKO ODRŽAVANJE</t>
  </si>
  <si>
    <t>Kaštel Lukšić</t>
  </si>
  <si>
    <t>SECURITAS HRVATSKA D.O.O.</t>
  </si>
  <si>
    <t>3221, UREDSKI MATERIJAL I OSTALI MATERIJALNI RASHODI</t>
  </si>
  <si>
    <t>Velika Gorica</t>
  </si>
  <si>
    <t>UKUPNO Dokument IT d.o.o.</t>
  </si>
  <si>
    <t xml:space="preserve">EKOPAK Kaštela d.o.o. </t>
  </si>
  <si>
    <t>UKUPNO Ekopak Kaštel d.o.o.</t>
  </si>
  <si>
    <t xml:space="preserve">Kaštel Stari </t>
  </si>
  <si>
    <t>HEP Opskrba d.o.o.</t>
  </si>
  <si>
    <t xml:space="preserve">UKUPNO Hep Opskrba d.o.o. </t>
  </si>
  <si>
    <t>63073332379</t>
  </si>
  <si>
    <t>3232,USLUGE TEKUĆEG INVESTICIJSKOG ODRŽAVANJA</t>
  </si>
  <si>
    <t>LIDL Hrvatska d.o.o. k.d.</t>
  </si>
  <si>
    <t>UKUPNO Lidl Hrvatska D.o.o. K.D.</t>
  </si>
  <si>
    <t>Parketarski obrt Kaštilac</t>
  </si>
  <si>
    <t>UKUPNO Parketarski obrt Kaštilac</t>
  </si>
  <si>
    <t>14653578110</t>
  </si>
  <si>
    <t>Kaštel Gomilica</t>
  </si>
  <si>
    <t>Donji Stupnik</t>
  </si>
  <si>
    <t>3225, SITNI INVENTAR I AUTO GUME</t>
  </si>
  <si>
    <t>Administrator d.o.o.</t>
  </si>
  <si>
    <t>Ukupno Administrator d.o.o.</t>
  </si>
  <si>
    <t>34658637472</t>
  </si>
  <si>
    <t xml:space="preserve">Krividol </t>
  </si>
  <si>
    <t xml:space="preserve">Kaštel Kambelovac </t>
  </si>
  <si>
    <t>4241,KNJIGE</t>
  </si>
  <si>
    <t>STROJOELEKTRO</t>
  </si>
  <si>
    <t>UKUPNO Strojoelektro</t>
  </si>
  <si>
    <t>4441432994</t>
  </si>
  <si>
    <t>3224,MATERIJAL I DIJELOVI ZA TEKUĆE I INVESTI.ODRŽAVANJE</t>
  </si>
  <si>
    <t xml:space="preserve">Zagreb </t>
  </si>
  <si>
    <t>Filip infomatika</t>
  </si>
  <si>
    <t>76370914231</t>
  </si>
  <si>
    <t>Ukupno Filip informatika</t>
  </si>
  <si>
    <t>Trgovački obrt Tehničar Servis</t>
  </si>
  <si>
    <t>Ukupno Trgovački obrt Tehničar-Servis</t>
  </si>
  <si>
    <t>15449308825</t>
  </si>
  <si>
    <t xml:space="preserve">Kaštel Novi </t>
  </si>
  <si>
    <t xml:space="preserve">PBZ </t>
  </si>
  <si>
    <t xml:space="preserve">Alfa d.d. </t>
  </si>
  <si>
    <t xml:space="preserve">UKUPNO Alfa d.d. </t>
  </si>
  <si>
    <t>07189160632</t>
  </si>
  <si>
    <t xml:space="preserve">Razdoblje: prosinac 2024. godine </t>
  </si>
  <si>
    <t>Specijalna oprema Lučko d.o.o.</t>
  </si>
  <si>
    <t>UKUPNO Specijalna oprema Lučko d.o.o.</t>
  </si>
  <si>
    <t>35577665151</t>
  </si>
  <si>
    <t xml:space="preserve">OPG Ivica Tuta </t>
  </si>
  <si>
    <t>UKUPNO OPG Ivica Tuta</t>
  </si>
  <si>
    <t>Sjeme d.o.o.</t>
  </si>
  <si>
    <t>UKUPNO SJEME D.O.O.</t>
  </si>
  <si>
    <t>52650953128</t>
  </si>
  <si>
    <t>3299,OSTALI NESPOMENUTI RSHODI POSLOVANJA</t>
  </si>
  <si>
    <t xml:space="preserve">ERIDAN d.o.o. </t>
  </si>
  <si>
    <t>63978810525</t>
  </si>
  <si>
    <t xml:space="preserve">UKUPNO Eridan d.o.o. </t>
  </si>
  <si>
    <t>Elbi S.pA</t>
  </si>
  <si>
    <t>UKUPNO Elbi S.Pa</t>
  </si>
  <si>
    <t>00838770287</t>
  </si>
  <si>
    <t>Limenea</t>
  </si>
  <si>
    <t>ŠKARE TRADE d.o.o.</t>
  </si>
  <si>
    <t>UKUPNO ŠKARE TRADE d.o.o.</t>
  </si>
  <si>
    <t>3227,SLUŽBENA, RADNA I ZAŠTITNA ODJEĆA I OBUĆA</t>
  </si>
  <si>
    <t>88448992592</t>
  </si>
  <si>
    <t>A4</t>
  </si>
  <si>
    <t>UKUPNO A4</t>
  </si>
  <si>
    <t>Cromatt d.o.o.</t>
  </si>
  <si>
    <t>UKUPNO Cromatt  d.o.o.</t>
  </si>
  <si>
    <t>12840010885</t>
  </si>
  <si>
    <t>Zadružni savez Dalmacije</t>
  </si>
  <si>
    <t>UKUPNO Zadružni savez Dalmacije</t>
  </si>
  <si>
    <t>Hercegova trgovina d.o.o.</t>
  </si>
  <si>
    <t>UKUPNO Hercegova trgovina d.o.o.</t>
  </si>
  <si>
    <t>37927948281</t>
  </si>
  <si>
    <t xml:space="preserve">Profil Klett d.o.o. </t>
  </si>
  <si>
    <t xml:space="preserve">UKUPNO Profil Klett d.o.o. </t>
  </si>
  <si>
    <t>95803232921</t>
  </si>
  <si>
    <t xml:space="preserve">Kik Textilien </t>
  </si>
  <si>
    <t xml:space="preserve">UKUPNO Kik Textilien </t>
  </si>
  <si>
    <t>Begu usluge j.d.o.o.</t>
  </si>
  <si>
    <t>UKUPNO Begu usluge j.d.o.o.</t>
  </si>
  <si>
    <t>76167083560</t>
  </si>
  <si>
    <t>FLOA d.o.o.</t>
  </si>
  <si>
    <t>UKUPNO Floa d.o.o.</t>
  </si>
  <si>
    <t>28753835270</t>
  </si>
  <si>
    <t>Varaždin</t>
  </si>
  <si>
    <t>VITI D.O.O.</t>
  </si>
  <si>
    <t>UKUPNO VITI D.O.O.</t>
  </si>
  <si>
    <t>23327441278</t>
  </si>
  <si>
    <t>HARMONY TRADE d.o.o.</t>
  </si>
  <si>
    <t>UKUPNO Harmony trade d.o.o.</t>
  </si>
  <si>
    <t>33340528727</t>
  </si>
  <si>
    <t xml:space="preserve">Hrvatski crveni križ </t>
  </si>
  <si>
    <t xml:space="preserve">UKUPNO Hrvatski crveni križ </t>
  </si>
  <si>
    <t>03135383640</t>
  </si>
  <si>
    <t>Naklada ljevak d.o.o.</t>
  </si>
  <si>
    <t>80364394364</t>
  </si>
  <si>
    <t>Ukupno Naklada ljevak  d.o.o.</t>
  </si>
  <si>
    <t xml:space="preserve">Obrt za prijevoz putnika Žele </t>
  </si>
  <si>
    <t xml:space="preserve">Ukupno Obrt za prijevoz putnika Žele </t>
  </si>
  <si>
    <t>63448087876</t>
  </si>
  <si>
    <t>SOXI</t>
  </si>
  <si>
    <t>Ukupno SOXI</t>
  </si>
  <si>
    <t>80478606944</t>
  </si>
  <si>
    <t>UKUPNO ZA PROSINAC 2024.G</t>
  </si>
  <si>
    <t xml:space="preserve">3131 Doprinosi na plaće mio </t>
  </si>
  <si>
    <t>Ukupno</t>
  </si>
  <si>
    <t>E-Tehničar</t>
  </si>
  <si>
    <t xml:space="preserve">3211, SLUŽBENA PUTOVANJA </t>
  </si>
  <si>
    <t xml:space="preserve">Zaposlenici </t>
  </si>
  <si>
    <t xml:space="preserve">Ukupno materijalni troškovi </t>
  </si>
  <si>
    <t xml:space="preserve">Ukupno E-tehničar </t>
  </si>
  <si>
    <t xml:space="preserve">Ukupno pomoćnici u nastavi 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</si>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</sst>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4" fontId="13" fillId="5" borderId="1" xfId="0" applyNumberFormat="1" applyFont="1" applyFill="1" applyBorder="1"/>
    <xf numFmtId="0" fontId="0" fillId="5" borderId="1" xfId="0" applyFill="1" applyBorder="1"/>
    <xf numFmtId="0" fontId="0" fillId="0" borderId="6" xfId="0" applyBorder="1"/>
    <xf numFmtId="0" fontId="14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14" fillId="2" borderId="1" xfId="0" applyNumberFormat="1" applyFont="1" applyFill="1" applyBorder="1" applyAlignment="1"/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49" fontId="14" fillId="2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" fontId="4" fillId="2" borderId="6" xfId="0" applyNumberFormat="1" applyFont="1" applyFill="1" applyBorder="1" applyAlignment="1">
      <alignment horizontal="center" wrapText="1"/>
    </xf>
    <xf numFmtId="0" fontId="0" fillId="3" borderId="1" xfId="0" applyFill="1" applyBorder="1"/>
    <xf numFmtId="4" fontId="2" fillId="2" borderId="1" xfId="0" applyNumberFormat="1" applyFont="1" applyFill="1" applyBorder="1" applyAlignment="1">
      <alignment horizontal="right"/>
    </xf>
    <xf numFmtId="4" fontId="13" fillId="3" borderId="1" xfId="0" applyNumberFormat="1" applyFont="1" applyFill="1" applyBorder="1"/>
    <xf numFmtId="4" fontId="4" fillId="3" borderId="6" xfId="0" applyNumberFormat="1" applyFont="1" applyFill="1" applyBorder="1" applyAlignment="1">
      <alignment horizontal="right"/>
    </xf>
    <xf numFmtId="49" fontId="4" fillId="4" borderId="9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vertical="center" wrapText="1"/>
    </xf>
    <xf numFmtId="49" fontId="12" fillId="2" borderId="9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vertical="center" wrapText="1"/>
    </xf>
    <xf numFmtId="0" fontId="0" fillId="4" borderId="6" xfId="0" applyFill="1" applyBorder="1"/>
    <xf numFmtId="49" fontId="12" fillId="4" borderId="1" xfId="0" applyNumberFormat="1" applyFont="1" applyFill="1" applyBorder="1" applyAlignment="1">
      <alignment wrapText="1"/>
    </xf>
    <xf numFmtId="4" fontId="4" fillId="4" borderId="6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2" borderId="1" xfId="0" applyFill="1" applyBorder="1"/>
    <xf numFmtId="4" fontId="0" fillId="2" borderId="1" xfId="0" applyNumberFormat="1" applyFont="1" applyFill="1" applyBorder="1"/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workbookViewId="0">
      <selection activeCell="G103" sqref="G103"/>
    </sheetView>
  </sheetViews>
  <sheetFormatPr defaultRowHeight="15" x14ac:dyDescent="0.25"/>
  <cols>
    <col min="2" max="2" width="41.140625" customWidth="1"/>
    <col min="3" max="3" width="23.28515625" customWidth="1"/>
    <col min="4" max="4" width="23.85546875" customWidth="1"/>
    <col min="5" max="5" width="27.28515625" customWidth="1"/>
    <col min="6" max="6" width="26.28515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83" t="s">
        <v>5</v>
      </c>
      <c r="C2" s="83"/>
      <c r="D2" s="83"/>
      <c r="E2" s="83"/>
      <c r="F2" s="83"/>
      <c r="G2" s="83"/>
      <c r="H2" s="4"/>
    </row>
    <row r="3" spans="1:8" ht="34.9" customHeight="1" x14ac:dyDescent="0.25">
      <c r="B3" s="9"/>
      <c r="C3" s="86" t="s">
        <v>11</v>
      </c>
      <c r="D3" s="86"/>
      <c r="E3" s="86"/>
      <c r="F3" s="9"/>
      <c r="G3" s="9"/>
      <c r="H3" s="2"/>
    </row>
    <row r="4" spans="1:8" x14ac:dyDescent="0.25">
      <c r="B4" s="84" t="s">
        <v>123</v>
      </c>
      <c r="C4" s="85"/>
      <c r="D4" s="85"/>
      <c r="E4" s="85"/>
      <c r="F4" s="85"/>
      <c r="G4" s="85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B6" s="5" t="s">
        <v>0</v>
      </c>
      <c r="C6" s="5" t="s">
        <v>1</v>
      </c>
      <c r="D6" s="5" t="s">
        <v>6</v>
      </c>
      <c r="E6" s="5" t="s">
        <v>61</v>
      </c>
      <c r="F6" s="5" t="s">
        <v>2</v>
      </c>
      <c r="G6" s="5" t="s">
        <v>39</v>
      </c>
    </row>
    <row r="7" spans="1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33"/>
      <c r="B8" s="32" t="s">
        <v>62</v>
      </c>
      <c r="C8" s="19" t="s">
        <v>63</v>
      </c>
      <c r="D8" s="18" t="s">
        <v>15</v>
      </c>
      <c r="E8" s="18">
        <v>16739.32</v>
      </c>
      <c r="F8" s="17" t="s">
        <v>12</v>
      </c>
      <c r="G8" s="14" t="s">
        <v>65</v>
      </c>
    </row>
    <row r="9" spans="1:8" x14ac:dyDescent="0.25">
      <c r="A9" s="33"/>
      <c r="B9" s="31" t="s">
        <v>64</v>
      </c>
      <c r="C9" s="78"/>
      <c r="D9" s="79"/>
      <c r="E9" s="27">
        <f>E8</f>
        <v>16739.32</v>
      </c>
      <c r="F9" s="25"/>
      <c r="G9" s="23"/>
      <c r="H9" t="s">
        <v>79</v>
      </c>
    </row>
    <row r="10" spans="1:8" ht="29.45" customHeight="1" x14ac:dyDescent="0.25">
      <c r="A10" s="33"/>
      <c r="B10" s="32" t="s">
        <v>124</v>
      </c>
      <c r="C10" s="11" t="s">
        <v>126</v>
      </c>
      <c r="D10" s="18" t="s">
        <v>99</v>
      </c>
      <c r="E10" s="18">
        <v>199.78</v>
      </c>
      <c r="F10" s="17" t="s">
        <v>12</v>
      </c>
      <c r="G10" s="14" t="s">
        <v>92</v>
      </c>
    </row>
    <row r="11" spans="1:8" ht="29.45" customHeight="1" x14ac:dyDescent="0.25">
      <c r="A11" s="33"/>
      <c r="B11" s="32" t="s">
        <v>124</v>
      </c>
      <c r="C11" s="11" t="s">
        <v>126</v>
      </c>
      <c r="D11" s="37" t="s">
        <v>99</v>
      </c>
      <c r="E11" s="37">
        <v>562.5</v>
      </c>
      <c r="F11" s="17" t="s">
        <v>12</v>
      </c>
      <c r="G11" s="14" t="s">
        <v>110</v>
      </c>
    </row>
    <row r="12" spans="1:8" x14ac:dyDescent="0.25">
      <c r="A12" s="33"/>
      <c r="B12" s="31" t="s">
        <v>125</v>
      </c>
      <c r="C12" s="78"/>
      <c r="D12" s="79"/>
      <c r="E12" s="27">
        <f>E10+E11</f>
        <v>762.28</v>
      </c>
      <c r="F12" s="26"/>
      <c r="G12" s="22"/>
    </row>
    <row r="13" spans="1:8" ht="39" x14ac:dyDescent="0.25">
      <c r="A13" s="33"/>
      <c r="B13" s="61" t="s">
        <v>101</v>
      </c>
      <c r="C13" s="11" t="s">
        <v>103</v>
      </c>
      <c r="D13" s="11" t="s">
        <v>104</v>
      </c>
      <c r="E13" s="18">
        <v>26.54</v>
      </c>
      <c r="F13" s="17" t="s">
        <v>12</v>
      </c>
      <c r="G13" s="14" t="s">
        <v>67</v>
      </c>
    </row>
    <row r="14" spans="1:8" x14ac:dyDescent="0.25">
      <c r="A14" s="33"/>
      <c r="B14" s="31" t="s">
        <v>102</v>
      </c>
      <c r="C14" s="59"/>
      <c r="D14" s="59"/>
      <c r="E14" s="69">
        <f>E13</f>
        <v>26.54</v>
      </c>
      <c r="F14" s="25"/>
      <c r="G14" s="22"/>
    </row>
    <row r="15" spans="1:8" ht="39" x14ac:dyDescent="0.25">
      <c r="A15" s="33"/>
      <c r="B15" s="32" t="s">
        <v>45</v>
      </c>
      <c r="C15" s="11" t="s">
        <v>49</v>
      </c>
      <c r="D15" s="18" t="s">
        <v>13</v>
      </c>
      <c r="E15" s="18">
        <v>189.88</v>
      </c>
      <c r="F15" s="17" t="s">
        <v>12</v>
      </c>
      <c r="G15" s="14" t="s">
        <v>67</v>
      </c>
      <c r="H15" s="12"/>
    </row>
    <row r="16" spans="1:8" x14ac:dyDescent="0.25">
      <c r="A16" s="33"/>
      <c r="B16" s="31" t="s">
        <v>85</v>
      </c>
      <c r="C16" s="78"/>
      <c r="D16" s="79"/>
      <c r="E16" s="27">
        <v>189.88</v>
      </c>
      <c r="F16" s="26"/>
      <c r="G16" s="22"/>
      <c r="H16" s="12"/>
    </row>
    <row r="17" spans="1:8" ht="28.5" customHeight="1" x14ac:dyDescent="0.25">
      <c r="A17" s="33"/>
      <c r="B17" s="32" t="s">
        <v>86</v>
      </c>
      <c r="C17" s="75">
        <v>35157069592</v>
      </c>
      <c r="D17" s="37" t="s">
        <v>88</v>
      </c>
      <c r="E17" s="18">
        <v>241</v>
      </c>
      <c r="F17" s="17" t="s">
        <v>12</v>
      </c>
      <c r="G17" s="14" t="s">
        <v>83</v>
      </c>
      <c r="H17" s="12"/>
    </row>
    <row r="18" spans="1:8" x14ac:dyDescent="0.25">
      <c r="A18" s="30"/>
      <c r="B18" s="24" t="s">
        <v>87</v>
      </c>
      <c r="C18" s="78"/>
      <c r="D18" s="79"/>
      <c r="E18" s="27">
        <f>E17</f>
        <v>241</v>
      </c>
      <c r="F18" s="26"/>
      <c r="G18" s="22"/>
      <c r="H18" s="12"/>
    </row>
    <row r="19" spans="1:8" ht="28.5" customHeight="1" x14ac:dyDescent="0.25">
      <c r="A19" s="33"/>
      <c r="B19" s="29" t="s">
        <v>41</v>
      </c>
      <c r="C19" s="11" t="s">
        <v>42</v>
      </c>
      <c r="D19" s="18" t="s">
        <v>13</v>
      </c>
      <c r="E19" s="18">
        <v>1.66</v>
      </c>
      <c r="F19" s="17" t="s">
        <v>12</v>
      </c>
      <c r="G19" s="14" t="s">
        <v>67</v>
      </c>
      <c r="H19" s="12"/>
    </row>
    <row r="20" spans="1:8" x14ac:dyDescent="0.25">
      <c r="A20" s="29"/>
      <c r="B20" s="24" t="s">
        <v>40</v>
      </c>
      <c r="C20" s="78"/>
      <c r="D20" s="79"/>
      <c r="E20" s="27">
        <v>1.66</v>
      </c>
      <c r="F20" s="27"/>
      <c r="G20" s="28"/>
      <c r="H20" s="12"/>
    </row>
    <row r="21" spans="1:8" ht="27" customHeight="1" x14ac:dyDescent="0.25">
      <c r="A21" s="29"/>
      <c r="B21" s="34" t="s">
        <v>89</v>
      </c>
      <c r="C21" s="19" t="s">
        <v>91</v>
      </c>
      <c r="D21" s="18" t="s">
        <v>13</v>
      </c>
      <c r="E21" s="18">
        <v>659.08</v>
      </c>
      <c r="F21" s="17" t="s">
        <v>12</v>
      </c>
      <c r="G21" s="14" t="s">
        <v>16</v>
      </c>
      <c r="H21" s="12"/>
    </row>
    <row r="22" spans="1:8" ht="18" customHeight="1" x14ac:dyDescent="0.25">
      <c r="A22" s="33"/>
      <c r="B22" s="24" t="s">
        <v>90</v>
      </c>
      <c r="C22" s="78"/>
      <c r="D22" s="79"/>
      <c r="E22" s="27">
        <f>E21</f>
        <v>659.08</v>
      </c>
      <c r="F22" s="27"/>
      <c r="G22" s="22"/>
    </row>
    <row r="23" spans="1:8" ht="27.75" customHeight="1" x14ac:dyDescent="0.25">
      <c r="A23" s="29"/>
      <c r="B23" s="34" t="s">
        <v>127</v>
      </c>
      <c r="C23" s="19"/>
      <c r="D23" s="18" t="s">
        <v>14</v>
      </c>
      <c r="E23" s="18">
        <v>216</v>
      </c>
      <c r="F23" s="17" t="s">
        <v>12</v>
      </c>
      <c r="G23" s="14" t="s">
        <v>65</v>
      </c>
      <c r="H23" s="12"/>
    </row>
    <row r="24" spans="1:8" ht="16.5" customHeight="1" x14ac:dyDescent="0.25">
      <c r="A24" s="33"/>
      <c r="B24" s="24" t="s">
        <v>128</v>
      </c>
      <c r="C24" s="78"/>
      <c r="D24" s="79"/>
      <c r="E24" s="27">
        <f>E23</f>
        <v>216</v>
      </c>
      <c r="F24" s="27"/>
      <c r="G24" s="22"/>
    </row>
    <row r="25" spans="1:8" ht="29.25" customHeight="1" x14ac:dyDescent="0.25">
      <c r="A25" s="29"/>
      <c r="B25" s="13" t="s">
        <v>129</v>
      </c>
      <c r="C25" s="11" t="s">
        <v>131</v>
      </c>
      <c r="D25" s="37" t="s">
        <v>24</v>
      </c>
      <c r="E25" s="37">
        <v>51.06</v>
      </c>
      <c r="F25" s="38" t="s">
        <v>12</v>
      </c>
      <c r="G25" s="14" t="s">
        <v>132</v>
      </c>
      <c r="H25" s="12"/>
    </row>
    <row r="26" spans="1:8" ht="17.25" customHeight="1" x14ac:dyDescent="0.25">
      <c r="A26" s="33"/>
      <c r="B26" s="35" t="s">
        <v>130</v>
      </c>
      <c r="C26" s="78"/>
      <c r="D26" s="79"/>
      <c r="E26" s="27">
        <f>E25</f>
        <v>51.06</v>
      </c>
      <c r="F26" s="27"/>
      <c r="G26" s="22"/>
    </row>
    <row r="27" spans="1:8" ht="38.25" x14ac:dyDescent="0.25">
      <c r="A27" s="29"/>
      <c r="B27" s="13" t="s">
        <v>17</v>
      </c>
      <c r="C27" s="11" t="s">
        <v>22</v>
      </c>
      <c r="D27" s="37" t="s">
        <v>13</v>
      </c>
      <c r="E27" s="37">
        <v>38.31</v>
      </c>
      <c r="F27" s="39" t="s">
        <v>12</v>
      </c>
      <c r="G27" s="14" t="s">
        <v>21</v>
      </c>
      <c r="H27" s="12"/>
    </row>
    <row r="28" spans="1:8" ht="15.75" customHeight="1" x14ac:dyDescent="0.25">
      <c r="A28" s="33"/>
      <c r="B28" s="24" t="s">
        <v>18</v>
      </c>
      <c r="C28" s="78"/>
      <c r="D28" s="79"/>
      <c r="E28" s="27">
        <f>E27</f>
        <v>38.31</v>
      </c>
      <c r="F28" s="27"/>
      <c r="G28" s="22"/>
    </row>
    <row r="29" spans="1:8" ht="38.25" x14ac:dyDescent="0.25">
      <c r="A29" s="29"/>
      <c r="B29" s="13" t="s">
        <v>19</v>
      </c>
      <c r="C29" s="11" t="s">
        <v>23</v>
      </c>
      <c r="D29" s="37" t="s">
        <v>13</v>
      </c>
      <c r="E29" s="37">
        <v>22.92</v>
      </c>
      <c r="F29" s="39" t="s">
        <v>12</v>
      </c>
      <c r="G29" s="14" t="s">
        <v>21</v>
      </c>
      <c r="H29" s="12"/>
    </row>
    <row r="30" spans="1:8" ht="16.5" customHeight="1" x14ac:dyDescent="0.25">
      <c r="A30" s="33"/>
      <c r="B30" s="24" t="s">
        <v>20</v>
      </c>
      <c r="C30" s="78"/>
      <c r="D30" s="79"/>
      <c r="E30" s="27">
        <f>E29</f>
        <v>22.92</v>
      </c>
      <c r="F30" s="27"/>
      <c r="G30" s="22"/>
    </row>
    <row r="31" spans="1:8" ht="29.25" customHeight="1" x14ac:dyDescent="0.25">
      <c r="A31" s="29"/>
      <c r="B31" s="13" t="s">
        <v>133</v>
      </c>
      <c r="C31" s="11" t="s">
        <v>134</v>
      </c>
      <c r="D31" s="37" t="s">
        <v>88</v>
      </c>
      <c r="E31" s="37">
        <v>300</v>
      </c>
      <c r="F31" s="39" t="s">
        <v>12</v>
      </c>
      <c r="G31" s="14" t="s">
        <v>21</v>
      </c>
      <c r="H31" s="12"/>
    </row>
    <row r="32" spans="1:8" ht="15.75" customHeight="1" x14ac:dyDescent="0.25">
      <c r="A32" s="33"/>
      <c r="B32" s="24" t="s">
        <v>135</v>
      </c>
      <c r="C32" s="78"/>
      <c r="D32" s="79"/>
      <c r="E32" s="27">
        <f>E31</f>
        <v>300</v>
      </c>
      <c r="F32" s="27"/>
      <c r="G32" s="22"/>
    </row>
    <row r="33" spans="1:8" ht="34.5" customHeight="1" x14ac:dyDescent="0.25">
      <c r="A33" s="29"/>
      <c r="B33" s="41" t="s">
        <v>136</v>
      </c>
      <c r="C33" s="11" t="s">
        <v>138</v>
      </c>
      <c r="D33" s="11" t="s">
        <v>139</v>
      </c>
      <c r="E33" s="37">
        <v>40</v>
      </c>
      <c r="F33" s="39" t="s">
        <v>12</v>
      </c>
      <c r="G33" s="14" t="s">
        <v>53</v>
      </c>
      <c r="H33" s="12"/>
    </row>
    <row r="34" spans="1:8" ht="17.25" customHeight="1" x14ac:dyDescent="0.25">
      <c r="A34" s="29"/>
      <c r="B34" s="24" t="s">
        <v>137</v>
      </c>
      <c r="C34" s="78"/>
      <c r="D34" s="79"/>
      <c r="E34" s="27">
        <f>E33</f>
        <v>40</v>
      </c>
      <c r="F34" s="27"/>
      <c r="G34" s="22"/>
      <c r="H34" s="12"/>
    </row>
    <row r="35" spans="1:8" ht="35.25" customHeight="1" x14ac:dyDescent="0.25">
      <c r="A35" s="29"/>
      <c r="B35" s="40" t="s">
        <v>68</v>
      </c>
      <c r="C35" s="57">
        <v>21777333810</v>
      </c>
      <c r="D35" s="11" t="s">
        <v>24</v>
      </c>
      <c r="E35" s="37">
        <v>243.75</v>
      </c>
      <c r="F35" s="39" t="s">
        <v>12</v>
      </c>
      <c r="G35" s="14" t="s">
        <v>53</v>
      </c>
      <c r="H35" s="12"/>
    </row>
    <row r="36" spans="1:8" ht="15.75" customHeight="1" x14ac:dyDescent="0.25">
      <c r="A36" s="29"/>
      <c r="B36" s="24" t="s">
        <v>69</v>
      </c>
      <c r="C36" s="78"/>
      <c r="D36" s="79"/>
      <c r="E36" s="27">
        <f>E35</f>
        <v>243.75</v>
      </c>
      <c r="F36" s="27"/>
      <c r="G36" s="22"/>
      <c r="H36" s="12"/>
    </row>
    <row r="37" spans="1:8" ht="30.75" customHeight="1" x14ac:dyDescent="0.25">
      <c r="A37" s="29"/>
      <c r="B37" s="40" t="s">
        <v>140</v>
      </c>
      <c r="C37" s="11" t="s">
        <v>143</v>
      </c>
      <c r="D37" s="11" t="s">
        <v>24</v>
      </c>
      <c r="E37" s="37">
        <v>121.74</v>
      </c>
      <c r="F37" s="39" t="s">
        <v>12</v>
      </c>
      <c r="G37" s="14" t="s">
        <v>142</v>
      </c>
      <c r="H37" s="12"/>
    </row>
    <row r="38" spans="1:8" ht="16.5" customHeight="1" x14ac:dyDescent="0.25">
      <c r="A38" s="29"/>
      <c r="B38" s="24" t="s">
        <v>141</v>
      </c>
      <c r="C38" s="78"/>
      <c r="D38" s="79"/>
      <c r="E38" s="27">
        <f>E37</f>
        <v>121.74</v>
      </c>
      <c r="F38" s="27"/>
      <c r="G38" s="22"/>
      <c r="H38" s="12"/>
    </row>
    <row r="39" spans="1:8" ht="29.25" customHeight="1" x14ac:dyDescent="0.25">
      <c r="A39" s="29"/>
      <c r="B39" s="40" t="s">
        <v>25</v>
      </c>
      <c r="C39" s="11" t="s">
        <v>26</v>
      </c>
      <c r="D39" s="11" t="s">
        <v>27</v>
      </c>
      <c r="E39" s="37">
        <v>342.05</v>
      </c>
      <c r="F39" s="39" t="s">
        <v>12</v>
      </c>
      <c r="G39" s="14" t="s">
        <v>28</v>
      </c>
      <c r="H39" s="12"/>
    </row>
    <row r="40" spans="1:8" ht="14.25" customHeight="1" x14ac:dyDescent="0.25">
      <c r="A40" s="29"/>
      <c r="B40" s="24" t="s">
        <v>29</v>
      </c>
      <c r="C40" s="78"/>
      <c r="D40" s="79"/>
      <c r="E40" s="27">
        <f>E39</f>
        <v>342.05</v>
      </c>
      <c r="F40" s="27"/>
      <c r="G40" s="22"/>
      <c r="H40" s="12"/>
    </row>
    <row r="41" spans="1:8" ht="29.25" customHeight="1" x14ac:dyDescent="0.25">
      <c r="A41" s="29"/>
      <c r="B41" s="40" t="s">
        <v>30</v>
      </c>
      <c r="C41" s="11" t="s">
        <v>32</v>
      </c>
      <c r="D41" s="11" t="s">
        <v>14</v>
      </c>
      <c r="E41" s="37">
        <v>299.94</v>
      </c>
      <c r="F41" s="39" t="s">
        <v>12</v>
      </c>
      <c r="G41" s="14" t="s">
        <v>28</v>
      </c>
      <c r="H41" s="12"/>
    </row>
    <row r="42" spans="1:8" ht="12.75" customHeight="1" x14ac:dyDescent="0.25">
      <c r="A42" s="29"/>
      <c r="B42" s="24" t="s">
        <v>31</v>
      </c>
      <c r="C42" s="78"/>
      <c r="D42" s="79"/>
      <c r="E42" s="27">
        <f>299.94</f>
        <v>299.94</v>
      </c>
      <c r="F42" s="27"/>
      <c r="G42" s="22"/>
      <c r="H42" s="12" t="s">
        <v>79</v>
      </c>
    </row>
    <row r="43" spans="1:8" ht="32.25" customHeight="1" x14ac:dyDescent="0.25">
      <c r="A43" s="29"/>
      <c r="B43" s="50" t="s">
        <v>144</v>
      </c>
      <c r="C43" s="70">
        <v>13281121851</v>
      </c>
      <c r="D43" s="11" t="s">
        <v>98</v>
      </c>
      <c r="E43" s="37">
        <v>112.5</v>
      </c>
      <c r="F43" s="39" t="s">
        <v>12</v>
      </c>
      <c r="G43" s="14" t="s">
        <v>83</v>
      </c>
      <c r="H43" s="12"/>
    </row>
    <row r="44" spans="1:8" ht="17.25" customHeight="1" x14ac:dyDescent="0.25">
      <c r="A44" s="29"/>
      <c r="B44" s="24" t="s">
        <v>145</v>
      </c>
      <c r="C44" s="78"/>
      <c r="D44" s="79"/>
      <c r="E44" s="27">
        <f>E43</f>
        <v>112.5</v>
      </c>
      <c r="F44" s="27"/>
      <c r="G44" s="22"/>
      <c r="H44" s="12"/>
    </row>
    <row r="45" spans="1:8" ht="30" customHeight="1" x14ac:dyDescent="0.25">
      <c r="A45" s="29"/>
      <c r="B45" s="40" t="s">
        <v>93</v>
      </c>
      <c r="C45" s="55">
        <v>66089976432</v>
      </c>
      <c r="D45" s="11" t="s">
        <v>84</v>
      </c>
      <c r="E45" s="37">
        <v>17.97</v>
      </c>
      <c r="F45" s="39" t="s">
        <v>12</v>
      </c>
      <c r="G45" s="14" t="s">
        <v>83</v>
      </c>
      <c r="H45" s="12"/>
    </row>
    <row r="46" spans="1:8" ht="18.75" customHeight="1" x14ac:dyDescent="0.25">
      <c r="A46" s="29"/>
      <c r="B46" s="24" t="s">
        <v>94</v>
      </c>
      <c r="C46" s="78"/>
      <c r="D46" s="79"/>
      <c r="E46" s="27">
        <f>E45</f>
        <v>17.97</v>
      </c>
      <c r="F46" s="27"/>
      <c r="G46" s="22"/>
      <c r="H46" s="12"/>
    </row>
    <row r="47" spans="1:8" ht="38.25" x14ac:dyDescent="0.25">
      <c r="A47" s="29"/>
      <c r="B47" s="29" t="s">
        <v>146</v>
      </c>
      <c r="C47" s="11" t="s">
        <v>148</v>
      </c>
      <c r="D47" s="11" t="s">
        <v>88</v>
      </c>
      <c r="E47" s="37">
        <v>105</v>
      </c>
      <c r="F47" s="39" t="s">
        <v>12</v>
      </c>
      <c r="G47" s="14" t="s">
        <v>80</v>
      </c>
      <c r="H47" s="12"/>
    </row>
    <row r="48" spans="1:8" ht="21.75" customHeight="1" x14ac:dyDescent="0.25">
      <c r="A48" s="29"/>
      <c r="B48" s="36" t="s">
        <v>147</v>
      </c>
      <c r="C48" s="78"/>
      <c r="D48" s="79"/>
      <c r="E48" s="27">
        <f>E47</f>
        <v>105</v>
      </c>
      <c r="F48" s="27"/>
      <c r="G48" s="22"/>
      <c r="H48" s="12"/>
    </row>
    <row r="49" spans="1:8" ht="24" customHeight="1" x14ac:dyDescent="0.25">
      <c r="A49" s="29"/>
      <c r="B49" s="29" t="s">
        <v>66</v>
      </c>
      <c r="C49" s="11" t="s">
        <v>36</v>
      </c>
      <c r="D49" s="11" t="s">
        <v>37</v>
      </c>
      <c r="E49" s="37">
        <v>21.9</v>
      </c>
      <c r="F49" s="39" t="s">
        <v>12</v>
      </c>
      <c r="G49" s="14" t="s">
        <v>28</v>
      </c>
      <c r="H49" s="12" t="s">
        <v>79</v>
      </c>
    </row>
    <row r="50" spans="1:8" ht="18.75" customHeight="1" x14ac:dyDescent="0.25">
      <c r="A50" s="29"/>
      <c r="B50" s="24" t="s">
        <v>33</v>
      </c>
      <c r="C50" s="78"/>
      <c r="D50" s="79"/>
      <c r="E50" s="27">
        <f>E49</f>
        <v>21.9</v>
      </c>
      <c r="F50" s="27"/>
      <c r="G50" s="22"/>
      <c r="H50" s="12"/>
    </row>
    <row r="51" spans="1:8" ht="38.25" x14ac:dyDescent="0.25">
      <c r="A51" s="29"/>
      <c r="B51" s="29" t="s">
        <v>34</v>
      </c>
      <c r="C51" s="11" t="s">
        <v>38</v>
      </c>
      <c r="D51" s="11" t="s">
        <v>24</v>
      </c>
      <c r="E51" s="37">
        <v>414.29</v>
      </c>
      <c r="F51" s="39" t="s">
        <v>12</v>
      </c>
      <c r="G51" s="14" t="s">
        <v>28</v>
      </c>
      <c r="H51" s="12"/>
    </row>
    <row r="52" spans="1:8" ht="24.75" customHeight="1" x14ac:dyDescent="0.25">
      <c r="A52" s="29"/>
      <c r="B52" s="24" t="s">
        <v>35</v>
      </c>
      <c r="C52" s="78"/>
      <c r="D52" s="79"/>
      <c r="E52" s="27">
        <f>E51</f>
        <v>414.29</v>
      </c>
      <c r="F52" s="27"/>
      <c r="G52" s="22"/>
      <c r="H52" s="12"/>
    </row>
    <row r="53" spans="1:8" ht="32.25" customHeight="1" x14ac:dyDescent="0.25">
      <c r="A53" s="29"/>
      <c r="B53" s="15" t="s">
        <v>149</v>
      </c>
      <c r="C53" s="55">
        <v>97059868731</v>
      </c>
      <c r="D53" s="77" t="s">
        <v>24</v>
      </c>
      <c r="E53" s="37">
        <v>40</v>
      </c>
      <c r="F53" s="39" t="s">
        <v>12</v>
      </c>
      <c r="G53" s="14" t="s">
        <v>53</v>
      </c>
      <c r="H53" s="12"/>
    </row>
    <row r="54" spans="1:8" ht="27" customHeight="1" x14ac:dyDescent="0.25">
      <c r="A54" s="29"/>
      <c r="B54" s="35" t="s">
        <v>150</v>
      </c>
      <c r="C54" s="78"/>
      <c r="D54" s="79"/>
      <c r="E54" s="27">
        <f>E53</f>
        <v>40</v>
      </c>
      <c r="F54" s="27"/>
      <c r="G54" s="22"/>
      <c r="H54" s="12"/>
    </row>
    <row r="55" spans="1:8" ht="27" customHeight="1" x14ac:dyDescent="0.25">
      <c r="A55" s="29"/>
      <c r="B55" s="29" t="s">
        <v>70</v>
      </c>
      <c r="C55" s="56">
        <v>46679374211</v>
      </c>
      <c r="D55" s="11" t="s">
        <v>71</v>
      </c>
      <c r="E55" s="37">
        <v>360</v>
      </c>
      <c r="F55" s="39" t="s">
        <v>12</v>
      </c>
      <c r="G55" s="14" t="s">
        <v>72</v>
      </c>
      <c r="H55" s="12"/>
    </row>
    <row r="56" spans="1:8" ht="30.75" customHeight="1" x14ac:dyDescent="0.25">
      <c r="A56" s="29"/>
      <c r="B56" s="35" t="s">
        <v>73</v>
      </c>
      <c r="C56" s="78"/>
      <c r="D56" s="79"/>
      <c r="E56" s="27">
        <f>SUM(E55:E55)</f>
        <v>360</v>
      </c>
      <c r="F56" s="27"/>
      <c r="G56" s="22"/>
      <c r="H56" s="12"/>
    </row>
    <row r="57" spans="1:8" ht="38.25" x14ac:dyDescent="0.25">
      <c r="A57" s="29"/>
      <c r="B57" s="29" t="s">
        <v>95</v>
      </c>
      <c r="C57" s="11" t="s">
        <v>97</v>
      </c>
      <c r="D57" s="11" t="s">
        <v>98</v>
      </c>
      <c r="E57" s="37">
        <v>475</v>
      </c>
      <c r="F57" s="39" t="s">
        <v>12</v>
      </c>
      <c r="G57" s="14" t="s">
        <v>92</v>
      </c>
      <c r="H57" s="12"/>
    </row>
    <row r="58" spans="1:8" ht="16.5" customHeight="1" x14ac:dyDescent="0.25">
      <c r="A58" s="29"/>
      <c r="B58" s="24" t="s">
        <v>96</v>
      </c>
      <c r="C58" s="78"/>
      <c r="D58" s="79"/>
      <c r="E58" s="27">
        <f>E57</f>
        <v>475</v>
      </c>
      <c r="F58" s="27"/>
      <c r="G58" s="22"/>
      <c r="H58" s="12"/>
    </row>
    <row r="59" spans="1:8" ht="38.25" x14ac:dyDescent="0.25">
      <c r="A59" s="29"/>
      <c r="B59" s="29" t="s">
        <v>43</v>
      </c>
      <c r="C59" s="11" t="s">
        <v>46</v>
      </c>
      <c r="D59" s="11" t="s">
        <v>47</v>
      </c>
      <c r="E59" s="37">
        <v>67</v>
      </c>
      <c r="F59" s="39" t="s">
        <v>12</v>
      </c>
      <c r="G59" s="14" t="s">
        <v>48</v>
      </c>
      <c r="H59" s="12"/>
    </row>
    <row r="60" spans="1:8" ht="15.75" customHeight="1" x14ac:dyDescent="0.25">
      <c r="A60" s="29"/>
      <c r="B60" s="24" t="s">
        <v>44</v>
      </c>
      <c r="C60" s="78"/>
      <c r="D60" s="79"/>
      <c r="E60" s="27">
        <v>67</v>
      </c>
      <c r="F60" s="27"/>
      <c r="G60" s="22"/>
      <c r="H60" s="12"/>
    </row>
    <row r="61" spans="1:8" ht="30" customHeight="1" x14ac:dyDescent="0.25">
      <c r="A61" s="29"/>
      <c r="B61" s="40" t="s">
        <v>107</v>
      </c>
      <c r="C61" s="11" t="s">
        <v>109</v>
      </c>
      <c r="D61" s="11" t="s">
        <v>81</v>
      </c>
      <c r="E61" s="37">
        <v>82.7</v>
      </c>
      <c r="F61" s="38" t="s">
        <v>12</v>
      </c>
      <c r="G61" s="14" t="s">
        <v>110</v>
      </c>
      <c r="H61" s="12"/>
    </row>
    <row r="62" spans="1:8" ht="18.75" customHeight="1" x14ac:dyDescent="0.25">
      <c r="A62" s="29"/>
      <c r="B62" s="24" t="s">
        <v>108</v>
      </c>
      <c r="C62" s="78"/>
      <c r="D62" s="79"/>
      <c r="E62" s="27">
        <f>E61</f>
        <v>82.7</v>
      </c>
      <c r="F62" s="27"/>
      <c r="G62" s="22"/>
      <c r="H62" s="12"/>
    </row>
    <row r="63" spans="1:8" ht="30" customHeight="1" x14ac:dyDescent="0.25">
      <c r="A63" s="29"/>
      <c r="B63" s="40" t="s">
        <v>151</v>
      </c>
      <c r="C63" s="11" t="s">
        <v>153</v>
      </c>
      <c r="D63" s="11" t="s">
        <v>13</v>
      </c>
      <c r="E63" s="37">
        <v>4672.5</v>
      </c>
      <c r="F63" s="39" t="s">
        <v>12</v>
      </c>
      <c r="G63" s="14" t="s">
        <v>100</v>
      </c>
      <c r="H63" s="12"/>
    </row>
    <row r="64" spans="1:8" ht="18.75" customHeight="1" x14ac:dyDescent="0.25">
      <c r="A64" s="29"/>
      <c r="B64" s="24" t="s">
        <v>152</v>
      </c>
      <c r="C64" s="60"/>
      <c r="D64" s="60"/>
      <c r="E64" s="27">
        <f>E63</f>
        <v>4672.5</v>
      </c>
      <c r="F64" s="27"/>
      <c r="G64" s="22"/>
      <c r="H64" s="12"/>
    </row>
    <row r="65" spans="1:8" ht="31.5" customHeight="1" x14ac:dyDescent="0.25">
      <c r="A65" s="29"/>
      <c r="B65" s="40" t="s">
        <v>154</v>
      </c>
      <c r="C65" s="11" t="s">
        <v>156</v>
      </c>
      <c r="D65" s="11" t="s">
        <v>111</v>
      </c>
      <c r="E65" s="37">
        <v>686.66</v>
      </c>
      <c r="F65" s="39" t="s">
        <v>12</v>
      </c>
      <c r="G65" s="14" t="s">
        <v>48</v>
      </c>
      <c r="H65" s="12"/>
    </row>
    <row r="66" spans="1:8" ht="18.75" customHeight="1" x14ac:dyDescent="0.25">
      <c r="A66" s="29"/>
      <c r="B66" s="24" t="s">
        <v>155</v>
      </c>
      <c r="C66" s="63"/>
      <c r="D66" s="24"/>
      <c r="E66" s="27">
        <f>E65</f>
        <v>686.66</v>
      </c>
      <c r="F66" s="27"/>
      <c r="G66" s="22"/>
      <c r="H66" s="12"/>
    </row>
    <row r="67" spans="1:8" ht="38.25" x14ac:dyDescent="0.25">
      <c r="A67" s="29"/>
      <c r="B67" s="40" t="s">
        <v>157</v>
      </c>
      <c r="C67" s="55">
        <v>29471249755</v>
      </c>
      <c r="D67" s="11" t="s">
        <v>14</v>
      </c>
      <c r="E67" s="37">
        <v>28.22</v>
      </c>
      <c r="F67" s="39" t="s">
        <v>12</v>
      </c>
      <c r="G67" s="14" t="s">
        <v>83</v>
      </c>
      <c r="H67" s="12"/>
    </row>
    <row r="68" spans="1:8" ht="18.75" customHeight="1" x14ac:dyDescent="0.25">
      <c r="A68" s="29"/>
      <c r="B68" s="24" t="s">
        <v>158</v>
      </c>
      <c r="C68" s="63"/>
      <c r="D68" s="24"/>
      <c r="E68" s="27">
        <f>E67</f>
        <v>28.22</v>
      </c>
      <c r="F68" s="27"/>
      <c r="G68" s="22"/>
      <c r="H68" s="12"/>
    </row>
    <row r="69" spans="1:8" ht="33.75" customHeight="1" x14ac:dyDescent="0.25">
      <c r="A69" s="29"/>
      <c r="B69" s="40" t="s">
        <v>159</v>
      </c>
      <c r="C69" s="11" t="s">
        <v>161</v>
      </c>
      <c r="D69" s="11" t="s">
        <v>24</v>
      </c>
      <c r="E69" s="37">
        <v>100</v>
      </c>
      <c r="F69" s="39" t="s">
        <v>12</v>
      </c>
      <c r="G69" s="14" t="s">
        <v>83</v>
      </c>
      <c r="H69" s="12"/>
    </row>
    <row r="70" spans="1:8" ht="22.5" customHeight="1" x14ac:dyDescent="0.25">
      <c r="A70" s="29"/>
      <c r="B70" s="24" t="s">
        <v>160</v>
      </c>
      <c r="C70" s="59"/>
      <c r="D70" s="59"/>
      <c r="E70" s="27">
        <f>E69</f>
        <v>100</v>
      </c>
      <c r="F70" s="27"/>
      <c r="G70" s="22"/>
      <c r="H70" s="12"/>
    </row>
    <row r="71" spans="1:8" ht="38.25" x14ac:dyDescent="0.25">
      <c r="A71" s="29"/>
      <c r="B71" s="58" t="s">
        <v>162</v>
      </c>
      <c r="C71" s="11" t="s">
        <v>164</v>
      </c>
      <c r="D71" s="11" t="s">
        <v>165</v>
      </c>
      <c r="E71" s="37">
        <v>156.25</v>
      </c>
      <c r="F71" s="39" t="s">
        <v>12</v>
      </c>
      <c r="G71" s="14" t="s">
        <v>48</v>
      </c>
      <c r="H71" s="12"/>
    </row>
    <row r="72" spans="1:8" ht="26.25" customHeight="1" x14ac:dyDescent="0.25">
      <c r="A72" s="29"/>
      <c r="B72" s="35" t="s">
        <v>163</v>
      </c>
      <c r="C72" s="78"/>
      <c r="D72" s="79"/>
      <c r="E72" s="27">
        <f>E71</f>
        <v>156.25</v>
      </c>
      <c r="F72" s="62"/>
      <c r="G72" s="22"/>
      <c r="H72" s="12"/>
    </row>
    <row r="73" spans="1:8" ht="25.5" customHeight="1" x14ac:dyDescent="0.25">
      <c r="A73" s="29"/>
      <c r="B73" s="29" t="s">
        <v>82</v>
      </c>
      <c r="C73" s="11" t="s">
        <v>51</v>
      </c>
      <c r="D73" s="11" t="s">
        <v>52</v>
      </c>
      <c r="E73" s="37">
        <v>37.840000000000003</v>
      </c>
      <c r="F73" s="39" t="s">
        <v>12</v>
      </c>
      <c r="G73" s="14" t="s">
        <v>53</v>
      </c>
      <c r="H73" s="12"/>
    </row>
    <row r="74" spans="1:8" ht="21" customHeight="1" x14ac:dyDescent="0.25">
      <c r="A74" s="29"/>
      <c r="B74" s="24" t="s">
        <v>50</v>
      </c>
      <c r="C74" s="78"/>
      <c r="D74" s="79"/>
      <c r="E74" s="27">
        <v>37.840000000000003</v>
      </c>
      <c r="F74" s="27"/>
      <c r="G74" s="22"/>
      <c r="H74" s="12"/>
    </row>
    <row r="75" spans="1:8" ht="38.25" x14ac:dyDescent="0.25">
      <c r="A75" s="29"/>
      <c r="B75" s="58" t="s">
        <v>166</v>
      </c>
      <c r="C75" s="11" t="s">
        <v>168</v>
      </c>
      <c r="D75" s="11" t="s">
        <v>118</v>
      </c>
      <c r="E75" s="37">
        <v>342.46</v>
      </c>
      <c r="F75" s="39" t="s">
        <v>12</v>
      </c>
      <c r="G75" s="14" t="s">
        <v>83</v>
      </c>
      <c r="H75" s="12"/>
    </row>
    <row r="76" spans="1:8" ht="24" customHeight="1" x14ac:dyDescent="0.25">
      <c r="A76" s="29"/>
      <c r="B76" s="42" t="s">
        <v>167</v>
      </c>
      <c r="C76" s="60"/>
      <c r="D76" s="60"/>
      <c r="E76" s="27">
        <f>E75</f>
        <v>342.46</v>
      </c>
      <c r="F76" s="27"/>
      <c r="G76" s="22"/>
      <c r="H76" s="12"/>
    </row>
    <row r="77" spans="1:8" ht="33" customHeight="1" x14ac:dyDescent="0.25">
      <c r="A77" s="29"/>
      <c r="B77" s="76" t="s">
        <v>169</v>
      </c>
      <c r="C77" s="11" t="s">
        <v>171</v>
      </c>
      <c r="D77" s="11" t="s">
        <v>24</v>
      </c>
      <c r="E77" s="37">
        <v>3375</v>
      </c>
      <c r="F77" s="38" t="s">
        <v>12</v>
      </c>
      <c r="G77" s="14" t="s">
        <v>92</v>
      </c>
      <c r="H77" s="12"/>
    </row>
    <row r="78" spans="1:8" ht="24" customHeight="1" x14ac:dyDescent="0.25">
      <c r="A78" s="29"/>
      <c r="B78" s="35" t="s">
        <v>170</v>
      </c>
      <c r="C78" s="60"/>
      <c r="D78" s="60"/>
      <c r="E78" s="27">
        <f>E77</f>
        <v>3375</v>
      </c>
      <c r="F78" s="27"/>
      <c r="G78" s="22"/>
      <c r="H78" s="12"/>
    </row>
    <row r="79" spans="1:8" ht="27.75" customHeight="1" x14ac:dyDescent="0.25">
      <c r="A79" s="29"/>
      <c r="B79" s="76" t="s">
        <v>172</v>
      </c>
      <c r="C79" s="11" t="s">
        <v>174</v>
      </c>
      <c r="D79" s="11" t="s">
        <v>14</v>
      </c>
      <c r="E79" s="37">
        <v>1142.4000000000001</v>
      </c>
      <c r="F79" s="39" t="s">
        <v>12</v>
      </c>
      <c r="G79" s="14" t="s">
        <v>21</v>
      </c>
      <c r="H79" s="12"/>
    </row>
    <row r="80" spans="1:8" ht="24" customHeight="1" x14ac:dyDescent="0.25">
      <c r="A80" s="29"/>
      <c r="B80" s="35" t="s">
        <v>173</v>
      </c>
      <c r="C80" s="60"/>
      <c r="D80" s="60"/>
      <c r="E80" s="27">
        <f>E79</f>
        <v>1142.4000000000001</v>
      </c>
      <c r="F80" s="27"/>
      <c r="G80" s="22"/>
      <c r="H80" s="12"/>
    </row>
    <row r="81" spans="1:8" ht="24" customHeight="1" x14ac:dyDescent="0.25">
      <c r="A81" s="29"/>
      <c r="B81" s="76" t="s">
        <v>175</v>
      </c>
      <c r="C81" s="11" t="s">
        <v>176</v>
      </c>
      <c r="D81" s="11" t="s">
        <v>111</v>
      </c>
      <c r="E81" s="37">
        <v>139.04</v>
      </c>
      <c r="F81" s="39" t="s">
        <v>12</v>
      </c>
      <c r="G81" s="14" t="s">
        <v>106</v>
      </c>
      <c r="H81" s="12"/>
    </row>
    <row r="82" spans="1:8" ht="24" customHeight="1" x14ac:dyDescent="0.25">
      <c r="A82" s="29"/>
      <c r="B82" s="35" t="s">
        <v>177</v>
      </c>
      <c r="C82" s="60"/>
      <c r="D82" s="60"/>
      <c r="E82" s="27">
        <f>E81</f>
        <v>139.04</v>
      </c>
      <c r="F82" s="27"/>
      <c r="G82" s="22"/>
      <c r="H82" s="12"/>
    </row>
    <row r="83" spans="1:8" ht="24" customHeight="1" x14ac:dyDescent="0.25">
      <c r="A83" s="29"/>
      <c r="B83" s="76" t="s">
        <v>178</v>
      </c>
      <c r="C83" s="11" t="s">
        <v>180</v>
      </c>
      <c r="D83" s="11" t="s">
        <v>105</v>
      </c>
      <c r="E83" s="37">
        <v>4334.6099999999997</v>
      </c>
      <c r="F83" s="39" t="s">
        <v>12</v>
      </c>
      <c r="G83" s="14" t="s">
        <v>21</v>
      </c>
      <c r="H83" s="12"/>
    </row>
    <row r="84" spans="1:8" ht="24" customHeight="1" x14ac:dyDescent="0.25">
      <c r="A84" s="29"/>
      <c r="B84" s="35" t="s">
        <v>179</v>
      </c>
      <c r="C84" s="60"/>
      <c r="D84" s="60"/>
      <c r="E84" s="27">
        <f>E83</f>
        <v>4334.6099999999997</v>
      </c>
      <c r="F84" s="27"/>
      <c r="G84" s="22"/>
      <c r="H84" s="12"/>
    </row>
    <row r="85" spans="1:8" ht="24" customHeight="1" x14ac:dyDescent="0.25">
      <c r="A85" s="29"/>
      <c r="B85" s="76" t="s">
        <v>181</v>
      </c>
      <c r="C85" s="11" t="s">
        <v>183</v>
      </c>
      <c r="D85" s="11" t="s">
        <v>24</v>
      </c>
      <c r="E85" s="37">
        <v>1828.28</v>
      </c>
      <c r="F85" s="39" t="s">
        <v>12</v>
      </c>
      <c r="G85" s="14" t="s">
        <v>21</v>
      </c>
      <c r="H85" s="12"/>
    </row>
    <row r="86" spans="1:8" ht="24" customHeight="1" x14ac:dyDescent="0.25">
      <c r="A86" s="29"/>
      <c r="B86" s="35" t="s">
        <v>182</v>
      </c>
      <c r="C86" s="60"/>
      <c r="D86" s="60"/>
      <c r="E86" s="27">
        <f>E85</f>
        <v>1828.28</v>
      </c>
      <c r="F86" s="27"/>
      <c r="G86" s="22"/>
      <c r="H86" s="12"/>
    </row>
    <row r="87" spans="1:8" ht="27.75" customHeight="1" x14ac:dyDescent="0.25">
      <c r="A87" s="29"/>
      <c r="B87" s="50" t="s">
        <v>112</v>
      </c>
      <c r="C87" s="11" t="s">
        <v>113</v>
      </c>
      <c r="D87" s="11" t="s">
        <v>14</v>
      </c>
      <c r="E87" s="37">
        <v>82.95</v>
      </c>
      <c r="F87" s="39" t="s">
        <v>12</v>
      </c>
      <c r="G87" s="14" t="s">
        <v>92</v>
      </c>
      <c r="H87" s="12"/>
    </row>
    <row r="88" spans="1:8" ht="24" customHeight="1" x14ac:dyDescent="0.25">
      <c r="A88" s="29"/>
      <c r="B88" s="35" t="s">
        <v>114</v>
      </c>
      <c r="C88" s="60"/>
      <c r="D88" s="60"/>
      <c r="E88" s="27">
        <f>E87</f>
        <v>82.95</v>
      </c>
      <c r="F88" s="27"/>
      <c r="G88" s="22"/>
      <c r="H88" s="12"/>
    </row>
    <row r="89" spans="1:8" ht="31.5" customHeight="1" x14ac:dyDescent="0.25">
      <c r="A89" s="29"/>
      <c r="B89" s="76" t="s">
        <v>115</v>
      </c>
      <c r="C89" s="11" t="s">
        <v>117</v>
      </c>
      <c r="D89" s="11" t="s">
        <v>14</v>
      </c>
      <c r="E89" s="37">
        <v>345.01</v>
      </c>
      <c r="F89" s="39" t="s">
        <v>12</v>
      </c>
      <c r="G89" s="14" t="s">
        <v>83</v>
      </c>
      <c r="H89" s="12"/>
    </row>
    <row r="90" spans="1:8" ht="24" customHeight="1" x14ac:dyDescent="0.25">
      <c r="A90" s="29"/>
      <c r="B90" s="42" t="s">
        <v>116</v>
      </c>
      <c r="C90" s="60"/>
      <c r="D90" s="60"/>
      <c r="E90" s="27">
        <f>E89</f>
        <v>345.01</v>
      </c>
      <c r="F90" s="27"/>
      <c r="G90" s="22"/>
      <c r="H90" s="12"/>
    </row>
    <row r="91" spans="1:8" ht="31.5" customHeight="1" x14ac:dyDescent="0.25">
      <c r="A91" s="33"/>
      <c r="B91" s="43" t="s">
        <v>119</v>
      </c>
      <c r="C91" s="11" t="s">
        <v>54</v>
      </c>
      <c r="D91" s="11" t="s">
        <v>24</v>
      </c>
      <c r="E91" s="37">
        <v>45.14</v>
      </c>
      <c r="F91" s="39" t="s">
        <v>12</v>
      </c>
      <c r="G91" s="14" t="s">
        <v>55</v>
      </c>
    </row>
    <row r="92" spans="1:8" x14ac:dyDescent="0.25">
      <c r="A92" s="33"/>
      <c r="B92" s="42" t="s">
        <v>56</v>
      </c>
      <c r="C92" s="59"/>
      <c r="D92" s="59"/>
      <c r="E92" s="27">
        <f>E91</f>
        <v>45.14</v>
      </c>
      <c r="F92" s="62"/>
      <c r="G92" s="22"/>
    </row>
    <row r="93" spans="1:8" ht="27" customHeight="1" x14ac:dyDescent="0.25">
      <c r="A93" s="33"/>
      <c r="B93" s="76" t="s">
        <v>120</v>
      </c>
      <c r="C93" s="11" t="s">
        <v>122</v>
      </c>
      <c r="D93" s="11" t="s">
        <v>111</v>
      </c>
      <c r="E93" s="37">
        <v>965.96</v>
      </c>
      <c r="F93" s="39" t="s">
        <v>12</v>
      </c>
      <c r="G93" s="14" t="s">
        <v>106</v>
      </c>
    </row>
    <row r="94" spans="1:8" ht="16.5" customHeight="1" x14ac:dyDescent="0.25">
      <c r="A94" s="33"/>
      <c r="B94" s="42" t="s">
        <v>121</v>
      </c>
      <c r="C94" s="78"/>
      <c r="D94" s="79"/>
      <c r="E94" s="27">
        <f>E93</f>
        <v>965.96</v>
      </c>
      <c r="F94" s="27"/>
      <c r="G94" s="22"/>
    </row>
    <row r="95" spans="1:8" ht="29.25" customHeight="1" x14ac:dyDescent="0.25">
      <c r="A95" s="54"/>
      <c r="B95" s="96" t="s">
        <v>189</v>
      </c>
      <c r="C95" s="11"/>
      <c r="D95" s="11"/>
      <c r="E95" s="37">
        <v>138.56</v>
      </c>
      <c r="F95" s="87" t="s">
        <v>12</v>
      </c>
      <c r="G95" s="97" t="s">
        <v>188</v>
      </c>
    </row>
    <row r="96" spans="1:8" ht="18.75" customHeight="1" x14ac:dyDescent="0.25">
      <c r="A96" s="98"/>
      <c r="B96" s="99" t="s">
        <v>186</v>
      </c>
      <c r="C96" s="92"/>
      <c r="D96" s="93"/>
      <c r="E96" s="94">
        <f>E95</f>
        <v>138.56</v>
      </c>
      <c r="F96" s="100"/>
      <c r="G96" s="95"/>
    </row>
    <row r="97" spans="1:7" ht="16.5" customHeight="1" x14ac:dyDescent="0.25">
      <c r="A97" s="33"/>
      <c r="B97" s="80" t="s">
        <v>190</v>
      </c>
      <c r="C97" s="81"/>
      <c r="D97" s="82"/>
      <c r="E97" s="91">
        <f>E9+E12+E14+E16+E18+E20+E22+E24+E26+E28+E30+E32+E34+E36+E38+E40+E42+E44+E46+E48+E50+E52+E54+E56+E58+E60+E62+E64+E66+E68+E70+E72+E74+E76+E78+E80+E82+E84+E86+E88+E90+E92+E94+E96</f>
        <v>40412.770000000004</v>
      </c>
      <c r="F97" s="64"/>
      <c r="G97" s="65"/>
    </row>
    <row r="98" spans="1:7" ht="16.5" customHeight="1" x14ac:dyDescent="0.25">
      <c r="A98" s="33"/>
      <c r="B98" s="66"/>
      <c r="C98" s="66"/>
      <c r="D98" s="66"/>
      <c r="E98" s="89">
        <v>113.93</v>
      </c>
      <c r="F98" s="73" t="s">
        <v>74</v>
      </c>
      <c r="G98" s="74" t="s">
        <v>187</v>
      </c>
    </row>
    <row r="99" spans="1:7" x14ac:dyDescent="0.25">
      <c r="A99" s="33"/>
      <c r="B99" s="71"/>
      <c r="C99" s="66"/>
      <c r="D99" s="66"/>
      <c r="E99" s="72">
        <v>18.8</v>
      </c>
      <c r="F99" s="73" t="s">
        <v>75</v>
      </c>
      <c r="G99" s="74" t="s">
        <v>187</v>
      </c>
    </row>
    <row r="100" spans="1:7" x14ac:dyDescent="0.25">
      <c r="A100" s="102"/>
      <c r="B100" s="104" t="s">
        <v>191</v>
      </c>
      <c r="C100" s="105"/>
      <c r="D100" s="106"/>
      <c r="E100" s="90">
        <f>E98+E99</f>
        <v>132.73000000000002</v>
      </c>
      <c r="F100" s="88"/>
      <c r="G100" s="88"/>
    </row>
    <row r="101" spans="1:7" x14ac:dyDescent="0.25">
      <c r="A101" s="102"/>
      <c r="B101" s="102"/>
      <c r="C101" s="102"/>
      <c r="D101" s="102"/>
      <c r="E101" s="103">
        <v>11722.62</v>
      </c>
      <c r="F101" s="102" t="s">
        <v>74</v>
      </c>
      <c r="G101" s="102" t="s">
        <v>77</v>
      </c>
    </row>
    <row r="102" spans="1:7" x14ac:dyDescent="0.25">
      <c r="A102" s="33"/>
      <c r="B102" s="33"/>
      <c r="C102" s="33"/>
      <c r="D102" s="33"/>
      <c r="E102" s="67">
        <v>2294.88</v>
      </c>
      <c r="F102" s="33" t="s">
        <v>185</v>
      </c>
      <c r="G102" s="33" t="s">
        <v>77</v>
      </c>
    </row>
    <row r="103" spans="1:7" ht="30" customHeight="1" x14ac:dyDescent="0.25">
      <c r="A103" s="33"/>
      <c r="B103" s="33"/>
      <c r="C103" s="33"/>
      <c r="D103" s="33"/>
      <c r="E103" s="67">
        <v>2312.91</v>
      </c>
      <c r="F103" s="33" t="s">
        <v>75</v>
      </c>
      <c r="G103" s="33" t="s">
        <v>77</v>
      </c>
    </row>
    <row r="104" spans="1:7" ht="30" x14ac:dyDescent="0.25">
      <c r="A104" s="33"/>
      <c r="B104" s="33"/>
      <c r="C104" s="33"/>
      <c r="D104" s="33"/>
      <c r="E104" s="67">
        <v>6200</v>
      </c>
      <c r="F104" s="68" t="s">
        <v>78</v>
      </c>
      <c r="G104" s="33" t="s">
        <v>77</v>
      </c>
    </row>
    <row r="105" spans="1:7" ht="45" x14ac:dyDescent="0.25">
      <c r="A105" s="33"/>
      <c r="B105" s="33"/>
      <c r="C105" s="33"/>
      <c r="D105" s="33"/>
      <c r="E105" s="67">
        <v>365</v>
      </c>
      <c r="F105" s="68" t="s">
        <v>76</v>
      </c>
      <c r="G105" s="33" t="s">
        <v>77</v>
      </c>
    </row>
    <row r="106" spans="1:7" x14ac:dyDescent="0.25">
      <c r="A106" s="33"/>
      <c r="B106" s="104" t="s">
        <v>192</v>
      </c>
      <c r="C106" s="105"/>
      <c r="D106" s="106"/>
      <c r="E106" s="90">
        <f>E101+E102+E103+E104+E105</f>
        <v>22895.41</v>
      </c>
      <c r="F106" s="101"/>
      <c r="G106" s="88"/>
    </row>
    <row r="107" spans="1:7" x14ac:dyDescent="0.25">
      <c r="A107" s="33"/>
      <c r="B107" s="107" t="s">
        <v>184</v>
      </c>
      <c r="C107" s="108"/>
      <c r="D107" s="109"/>
      <c r="E107" s="52">
        <f>E97+E100+E106</f>
        <v>63440.91</v>
      </c>
      <c r="F107" s="53"/>
      <c r="G107" s="53"/>
    </row>
    <row r="109" spans="1:7" x14ac:dyDescent="0.25">
      <c r="E109" s="51"/>
    </row>
  </sheetData>
  <mergeCells count="36">
    <mergeCell ref="B100:D100"/>
    <mergeCell ref="B106:D106"/>
    <mergeCell ref="C74:D74"/>
    <mergeCell ref="C62:D62"/>
    <mergeCell ref="C72:D72"/>
    <mergeCell ref="C56:D56"/>
    <mergeCell ref="C58:D58"/>
    <mergeCell ref="C60:D60"/>
    <mergeCell ref="C42:D42"/>
    <mergeCell ref="C54:D54"/>
    <mergeCell ref="C44:D44"/>
    <mergeCell ref="C46:D46"/>
    <mergeCell ref="C48:D48"/>
    <mergeCell ref="C50:D50"/>
    <mergeCell ref="C52:D52"/>
    <mergeCell ref="C32:D32"/>
    <mergeCell ref="C34:D34"/>
    <mergeCell ref="C36:D36"/>
    <mergeCell ref="C38:D38"/>
    <mergeCell ref="C40:D40"/>
    <mergeCell ref="B107:D107"/>
    <mergeCell ref="C94:D94"/>
    <mergeCell ref="B97:D97"/>
    <mergeCell ref="B2:G2"/>
    <mergeCell ref="B4:G4"/>
    <mergeCell ref="C3:E3"/>
    <mergeCell ref="C18:D18"/>
    <mergeCell ref="C20:D20"/>
    <mergeCell ref="C9:D9"/>
    <mergeCell ref="C12:D12"/>
    <mergeCell ref="C16:D16"/>
    <mergeCell ref="C22:D22"/>
    <mergeCell ref="C24:D24"/>
    <mergeCell ref="C26:D26"/>
    <mergeCell ref="C28:D28"/>
    <mergeCell ref="C30:D30"/>
  </mergeCells>
  <pageMargins left="0.7" right="0.7" top="0.75" bottom="0.75" header="0.3" footer="0.3"/>
  <pageSetup paperSize="9" scale="48" orientation="portrait" r:id="rId1"/>
  <ignoredErrors>
    <ignoredError sqref="C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tabSelected="1" workbookViewId="0">
      <selection activeCell="C14" sqref="C14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83" t="s">
        <v>5</v>
      </c>
      <c r="C2" s="83"/>
      <c r="D2" s="83"/>
      <c r="E2" s="4"/>
    </row>
    <row r="3" spans="2:8" x14ac:dyDescent="0.25">
      <c r="B3" s="86" t="s">
        <v>10</v>
      </c>
      <c r="C3" s="86"/>
      <c r="D3" s="86"/>
      <c r="E3" s="2"/>
    </row>
    <row r="4" spans="2:8" x14ac:dyDescent="0.25">
      <c r="B4" s="84" t="s">
        <v>123</v>
      </c>
      <c r="C4" s="85"/>
      <c r="D4" s="85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57</v>
      </c>
      <c r="C6" s="5" t="s">
        <v>58</v>
      </c>
      <c r="D6" s="45"/>
    </row>
    <row r="7" spans="2:8" s="7" customFormat="1" ht="18.600000000000001" customHeight="1" x14ac:dyDescent="0.2">
      <c r="B7" s="6">
        <v>1</v>
      </c>
      <c r="C7" s="6">
        <v>2</v>
      </c>
      <c r="D7" s="46"/>
    </row>
    <row r="8" spans="2:8" ht="30" customHeight="1" x14ac:dyDescent="0.25">
      <c r="B8" s="37">
        <v>137043.01999999999</v>
      </c>
      <c r="C8" s="20" t="s">
        <v>7</v>
      </c>
      <c r="D8" s="48"/>
      <c r="G8" s="16"/>
    </row>
    <row r="9" spans="2:8" ht="30" customHeight="1" x14ac:dyDescent="0.25">
      <c r="B9" s="37">
        <v>26986.99</v>
      </c>
      <c r="C9" s="20" t="s">
        <v>59</v>
      </c>
      <c r="G9" s="16"/>
    </row>
    <row r="10" spans="2:8" ht="30" customHeight="1" x14ac:dyDescent="0.25">
      <c r="B10" s="37">
        <v>22553.98</v>
      </c>
      <c r="C10" s="21" t="s">
        <v>8</v>
      </c>
      <c r="G10" s="16"/>
    </row>
    <row r="11" spans="2:8" ht="30" customHeight="1" x14ac:dyDescent="0.25">
      <c r="B11" s="37">
        <v>3133.5</v>
      </c>
      <c r="C11" s="21" t="s">
        <v>9</v>
      </c>
      <c r="G11" s="16"/>
    </row>
    <row r="12" spans="2:8" ht="30" customHeight="1" x14ac:dyDescent="0.25">
      <c r="B12" s="37">
        <v>504</v>
      </c>
      <c r="C12" s="21" t="s">
        <v>60</v>
      </c>
      <c r="G12" s="16"/>
    </row>
    <row r="13" spans="2:8" ht="30" customHeight="1" x14ac:dyDescent="0.25">
      <c r="B13" s="49">
        <f>B8+B9+B10+B11+B12</f>
        <v>190221.49</v>
      </c>
      <c r="C13" s="44" t="s">
        <v>193</v>
      </c>
      <c r="D13" s="47"/>
      <c r="H13" s="16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2025-01-09T09:10:45Z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