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5\"/>
    </mc:Choice>
  </mc:AlternateContent>
  <xr:revisionPtr revIDLastSave="0" documentId="13_ncr:1_{462D1BD4-EB94-4671-B8FF-AE571FC5F53B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0" l="1"/>
  <c r="E80" i="10"/>
  <c r="E50" i="10"/>
  <c r="E71" i="10"/>
  <c r="E69" i="10"/>
  <c r="E67" i="10"/>
  <c r="E65" i="10"/>
  <c r="E63" i="10"/>
  <c r="E53" i="10"/>
  <c r="E30" i="10" l="1"/>
  <c r="E26" i="10"/>
  <c r="E16" i="10"/>
  <c r="E10" i="10"/>
  <c r="E14" i="10"/>
  <c r="B13" i="7" l="1"/>
  <c r="E73" i="10"/>
  <c r="E34" i="10"/>
  <c r="E61" i="10" l="1"/>
  <c r="E59" i="10"/>
  <c r="E57" i="10" l="1"/>
  <c r="E27" i="10"/>
  <c r="E76" i="10" l="1"/>
  <c r="E55" i="10"/>
  <c r="E29" i="10"/>
  <c r="E17" i="10"/>
  <c r="E48" i="10" l="1"/>
  <c r="E46" i="10"/>
  <c r="E9" i="10"/>
  <c r="E42" i="10" l="1"/>
  <c r="E40" i="10"/>
  <c r="E36" i="10"/>
  <c r="E25" i="10"/>
  <c r="E44" i="10" l="1"/>
  <c r="E38" i="10"/>
  <c r="E31" i="10"/>
  <c r="E23" i="10"/>
  <c r="E21" i="10"/>
  <c r="E19" i="10" l="1"/>
  <c r="E15" i="10"/>
  <c r="E13" i="10"/>
  <c r="E11" i="10"/>
  <c r="E74" i="10" s="1"/>
</calcChain>
</file>

<file path=xl/sharedStrings.xml><?xml version="1.0" encoding="utf-8"?>
<sst xmlns="http://schemas.openxmlformats.org/spreadsheetml/2006/main" count="225" uniqueCount="151">
  <si>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</si>
  <si>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</si>
  <si>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</si>
  <si>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</si>
  <si>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</si>
  <si>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</si>
  <si>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</si>
  <si>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</si>
  <si>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</si>
  <si>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</si>
  <si>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</si>
  <si>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</si>
  <si>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</si>
  <si>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</si>
  <si>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Kaštel Sućurac</t>
  </si>
  <si>
    <t>3231,USLUGE TELEFONA, POŠTE I PRIJEVOZA</t>
  </si>
  <si>
    <t>Split</t>
  </si>
  <si>
    <t xml:space="preserve">VRSTA RASHODA I  IZDATAKA </t>
  </si>
  <si>
    <t>Zagreb-Sloboština</t>
  </si>
  <si>
    <t xml:space="preserve">3239,OSTALE USLUGE </t>
  </si>
  <si>
    <t xml:space="preserve">Privredna banka Zagreb </t>
  </si>
  <si>
    <t>02535697732</t>
  </si>
  <si>
    <t xml:space="preserve">3431,BANKARSKE USLUGE I USLUGE PLATNOG PROMETA </t>
  </si>
  <si>
    <t xml:space="preserve">UKUPNO Privredna banka Zagreb </t>
  </si>
  <si>
    <t xml:space="preserve">ISPLAĆENI IZNOS </t>
  </si>
  <si>
    <t>VRSTA RASHODA I  IZDATAKA</t>
  </si>
  <si>
    <t>UKUPAN IZNOS ISPLATE PO PRIMATELJU SRED.U RAZDO.IZVJ.</t>
  </si>
  <si>
    <t>3238, RAČUNALNE USLUGE</t>
  </si>
  <si>
    <t>3111 Plaće za redovan rad</t>
  </si>
  <si>
    <t>3132 Doprinosi na plaću</t>
  </si>
  <si>
    <t>3212 Naknade za prijevoz,za rad na terenu i odvojeni život</t>
  </si>
  <si>
    <t>Pomoćnici u nastavi</t>
  </si>
  <si>
    <t>+</t>
  </si>
  <si>
    <t>SECURITAS HRVATSKA D.O.O.</t>
  </si>
  <si>
    <t>3221, UREDSKI MATERIJAL I OSTALI MATERIJALNI RASHODI</t>
  </si>
  <si>
    <t>Administrator d.o.o.</t>
  </si>
  <si>
    <t>Ukupno Administrator d.o.o.</t>
  </si>
  <si>
    <t>3232, USLUGE TEKUĆEG I INVESTICIJKOG ODRŽAVANJA</t>
  </si>
  <si>
    <t>UKUPNO SECURITAS HRVATSKA D.O.O.</t>
  </si>
  <si>
    <t xml:space="preserve">Zagreb </t>
  </si>
  <si>
    <t>3131, DOPRINOSI ZA MIROVINSKO OSIGURANJE</t>
  </si>
  <si>
    <t>Krivodol</t>
  </si>
  <si>
    <t>Dokument it d.o.o.</t>
  </si>
  <si>
    <t>UKUPNO Dokument it d.o.o.</t>
  </si>
  <si>
    <t>45392055435</t>
  </si>
  <si>
    <t>UKUPNO FINA</t>
  </si>
  <si>
    <t>Fina</t>
  </si>
  <si>
    <t>Hrvatski telekom d.d.</t>
  </si>
  <si>
    <t>UKUPNO Hrvatski telekom d.d.</t>
  </si>
  <si>
    <t>81793146560</t>
  </si>
  <si>
    <t>Riloop j.d.o.o.</t>
  </si>
  <si>
    <t>Ičići</t>
  </si>
  <si>
    <t>Ukupno Riloop j.d.o.o.</t>
  </si>
  <si>
    <t>Zeleno i modro d.o.o.</t>
  </si>
  <si>
    <t xml:space="preserve">Ukupno Zeleno i modro d.o.o. </t>
  </si>
  <si>
    <t>Filip informatika d.o.o.</t>
  </si>
  <si>
    <t>Ukupno Filip informatika d.o.o.</t>
  </si>
  <si>
    <t>3234, KOMUNALNE USLUGE</t>
  </si>
  <si>
    <t xml:space="preserve">3234, KOMUNALNE USLUGE </t>
  </si>
  <si>
    <t>Marinski komunalac d.o.o.</t>
  </si>
  <si>
    <t>75030609957</t>
  </si>
  <si>
    <t>Marina</t>
  </si>
  <si>
    <t>Ukupno Marinski komunalac d.o.o.</t>
  </si>
  <si>
    <t> 85821130368</t>
  </si>
  <si>
    <t xml:space="preserve">3121,OSTALI RASHODI ZA ZAPOSLENE </t>
  </si>
  <si>
    <t>Kaštel Stari</t>
  </si>
  <si>
    <t xml:space="preserve">Grad Kaštela </t>
  </si>
  <si>
    <t>Vodovod i kanalizacija Split d.o.o.</t>
  </si>
  <si>
    <t>Ukupno Vodovod i kanalizacija Split d.o.o.</t>
  </si>
  <si>
    <t>3213, STRUČNO USAVRŠAVANJE ZAPOSLENIKA</t>
  </si>
  <si>
    <t>3223, ENERGIJA</t>
  </si>
  <si>
    <t>63073332379</t>
  </si>
  <si>
    <t>Hep Opskrba d.o.o.</t>
  </si>
  <si>
    <t xml:space="preserve">Ukupno Hep Opskrba d.o.o. </t>
  </si>
  <si>
    <t>Hrvatska pošta d.d.</t>
  </si>
  <si>
    <t>87311810356</t>
  </si>
  <si>
    <t>3237, Intelektualne i osobne usluge</t>
  </si>
  <si>
    <t xml:space="preserve">Ukupno </t>
  </si>
  <si>
    <t>3299, OSTALI NESPOMENUTI RH POSLOVANJA</t>
  </si>
  <si>
    <t>Kaštel Lukšić</t>
  </si>
  <si>
    <t>EKO PAK KAŠTELA</t>
  </si>
  <si>
    <t>UKUPNO EKO Pak Kaštela</t>
  </si>
  <si>
    <t>Strojo elektro</t>
  </si>
  <si>
    <t>Ukupno Strojo elektro</t>
  </si>
  <si>
    <t xml:space="preserve">Razdoblje: rujan 2025. godine </t>
  </si>
  <si>
    <t>UKUPNO ZA RUJAN 2025.G</t>
  </si>
  <si>
    <t xml:space="preserve">UKUPNO Hrvatska pošta d.d. </t>
  </si>
  <si>
    <t>76370914231</t>
  </si>
  <si>
    <t>8727843572</t>
  </si>
  <si>
    <t>UKUPNO Grad Kaštela</t>
  </si>
  <si>
    <t>44813350399</t>
  </si>
  <si>
    <t>Šumpreš 3</t>
  </si>
  <si>
    <t>UKUPNO Šumpreš 3</t>
  </si>
  <si>
    <t>Kaštel Štafilić</t>
  </si>
  <si>
    <t>Hrvatske vode</t>
  </si>
  <si>
    <t>UKUPNO Hrvatske vode</t>
  </si>
  <si>
    <t>28921383001</t>
  </si>
  <si>
    <t>UKUPNO Oštrić O.K. d.o.o.</t>
  </si>
  <si>
    <t>Oštrić O.K. d.o.o.</t>
  </si>
  <si>
    <t xml:space="preserve">Novak commerece d.o.o. </t>
  </si>
  <si>
    <t>Kaštel Kambelovac</t>
  </si>
  <si>
    <t xml:space="preserve">Ukupno Novak commerce d.o.o. </t>
  </si>
  <si>
    <t>3224 , MATERIJAL I DIJELOVI ZA TEKUĆE I INVESTICIJSKO ODRŽAVANJE</t>
  </si>
  <si>
    <t>3224, MATERIJAL I DIJELOVI ZA TEKUĆE INVESTICIJSKO ODRŽAVANJE</t>
  </si>
  <si>
    <t>DIPOL d.o.o. za trgovinu i usluge</t>
  </si>
  <si>
    <t>UKUPNO DIPOL d.o.o. za trgovinu i usluge</t>
  </si>
  <si>
    <t>4511, DODATNA ULAGANJA NA GRAĐEVINSKIM OBJEKTIMA</t>
  </si>
  <si>
    <t xml:space="preserve">FLIBA d.o.o. </t>
  </si>
  <si>
    <t>30777726033</t>
  </si>
  <si>
    <t>Donji Stupnik</t>
  </si>
  <si>
    <t>3225, SITNI INVENTAR I AUTO GUME</t>
  </si>
  <si>
    <t xml:space="preserve">NAKLADA SLAP D.O.O. </t>
  </si>
  <si>
    <t>70108447975</t>
  </si>
  <si>
    <t>Jastrebarsko</t>
  </si>
  <si>
    <t>Hrvatsko udruženje profesora eng.jezika</t>
  </si>
  <si>
    <t>UKUPNO HUPE</t>
  </si>
  <si>
    <t xml:space="preserve">UKUPNO Naklada slap d.o.o. </t>
  </si>
  <si>
    <t xml:space="preserve">UKUPNO FLIBA d.o.o. </t>
  </si>
  <si>
    <t>40867387389</t>
  </si>
  <si>
    <t>AMG INTERIJERI D.O.O.</t>
  </si>
  <si>
    <t>UKUPNO AMG Interijeri d.o.o.</t>
  </si>
  <si>
    <t>Hercegova trgovina d.o.o.</t>
  </si>
  <si>
    <t>UKUPNO HERCEGOVA TRGOVINA d.o.o.</t>
  </si>
  <si>
    <t>37927948281</t>
  </si>
  <si>
    <t>Mravinci</t>
  </si>
  <si>
    <t>92430107212</t>
  </si>
  <si>
    <t>ALU-BRČIĆ Obrt za proizvodnju, usluge i trgovinu</t>
  </si>
  <si>
    <t>UKUPNO Alu-Brčić</t>
  </si>
  <si>
    <t>77919916448</t>
  </si>
  <si>
    <t>CHEMOLUX-ŠARIĆ D.O.O.</t>
  </si>
  <si>
    <t>UKUPNO CHEMOLUX-ŠARIĆ d.o.o.</t>
  </si>
  <si>
    <t>Hrvatska zajednica osnovnih škola</t>
  </si>
  <si>
    <t>UKUPNO Hrvatska zajednica osnovnih škola</t>
  </si>
  <si>
    <t xml:space="preserve">INA-Industrija nafte d.d. </t>
  </si>
  <si>
    <t xml:space="preserve">UKUPNO INA d.d. </t>
  </si>
  <si>
    <t>3294, ČLANARINE I NORME</t>
  </si>
  <si>
    <t>78661516143</t>
  </si>
  <si>
    <t>27759560625</t>
  </si>
  <si>
    <t xml:space="preserve">3223, ENERGIJA </t>
  </si>
  <si>
    <t>60241889279</t>
  </si>
  <si>
    <t>Kaštel Novi</t>
  </si>
  <si>
    <t>Tedi poslovanje d.o.o.</t>
  </si>
  <si>
    <t xml:space="preserve">UKUPNO Tedi poslovanje d.o.o. </t>
  </si>
  <si>
    <t xml:space="preserve">05614216244 </t>
  </si>
  <si>
    <t>VALAMAR Rivier d.d.</t>
  </si>
  <si>
    <t>UKUPNO Valamar Rivier d.d.</t>
  </si>
  <si>
    <t>Poreč</t>
  </si>
  <si>
    <t>36201212847</t>
  </si>
  <si>
    <t>3211, SLUŽBENA PUTOVANJA</t>
  </si>
  <si>
    <t xml:space="preserve">Ugovor o djelu D.Perković-provedba postupka javne nabave 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</si>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</sst>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4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1" xfId="0" applyBorder="1"/>
    <xf numFmtId="0" fontId="4" fillId="2" borderId="4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wrapText="1"/>
    </xf>
    <xf numFmtId="49" fontId="4" fillId="4" borderId="2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9" fontId="12" fillId="4" borderId="2" xfId="0" applyNumberFormat="1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wrapText="1"/>
    </xf>
    <xf numFmtId="4" fontId="0" fillId="0" borderId="0" xfId="0" applyNumberFormat="1"/>
    <xf numFmtId="0" fontId="0" fillId="5" borderId="1" xfId="0" applyFill="1" applyBorder="1"/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/>
    <xf numFmtId="49" fontId="4" fillId="4" borderId="3" xfId="0" applyNumberFormat="1" applyFont="1" applyFill="1" applyBorder="1" applyAlignment="1"/>
    <xf numFmtId="4" fontId="4" fillId="3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4" fillId="4" borderId="2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wrapText="1"/>
    </xf>
    <xf numFmtId="4" fontId="2" fillId="2" borderId="6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49" fontId="4" fillId="2" borderId="5" xfId="0" applyNumberFormat="1" applyFont="1" applyFill="1" applyBorder="1" applyAlignment="1">
      <alignment wrapText="1"/>
    </xf>
    <xf numFmtId="0" fontId="0" fillId="4" borderId="1" xfId="0" applyFill="1" applyBorder="1"/>
    <xf numFmtId="0" fontId="7" fillId="3" borderId="1" xfId="0" applyFont="1" applyFill="1" applyBorder="1"/>
    <xf numFmtId="0" fontId="14" fillId="0" borderId="1" xfId="0" applyFont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wrapText="1"/>
    </xf>
    <xf numFmtId="49" fontId="4" fillId="4" borderId="9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>
      <alignment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workbookViewId="0">
      <selection activeCell="E82" sqref="E82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104" t="s">
        <v>5</v>
      </c>
      <c r="C2" s="104"/>
      <c r="D2" s="104"/>
      <c r="E2" s="104"/>
      <c r="F2" s="104"/>
      <c r="G2" s="104"/>
      <c r="H2" s="4"/>
    </row>
    <row r="3" spans="1:8" ht="34.9" customHeight="1" x14ac:dyDescent="0.25">
      <c r="B3" s="9"/>
      <c r="C3" s="107" t="s">
        <v>11</v>
      </c>
      <c r="D3" s="107"/>
      <c r="E3" s="107"/>
      <c r="F3" s="9"/>
      <c r="G3" s="9"/>
      <c r="H3" s="2"/>
    </row>
    <row r="4" spans="1:8" x14ac:dyDescent="0.25">
      <c r="B4" s="105" t="s">
        <v>84</v>
      </c>
      <c r="C4" s="106"/>
      <c r="D4" s="106"/>
      <c r="E4" s="106"/>
      <c r="F4" s="106"/>
      <c r="G4" s="106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68"/>
      <c r="B6" s="5" t="s">
        <v>0</v>
      </c>
      <c r="C6" s="5" t="s">
        <v>1</v>
      </c>
      <c r="D6" s="5" t="s">
        <v>6</v>
      </c>
      <c r="E6" s="5" t="s">
        <v>26</v>
      </c>
      <c r="F6" s="5" t="s">
        <v>2</v>
      </c>
      <c r="G6" s="5" t="s">
        <v>17</v>
      </c>
    </row>
    <row r="7" spans="1:8" s="7" customFormat="1" ht="18.600000000000001" customHeight="1" x14ac:dyDescent="0.2">
      <c r="A7" s="75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9" x14ac:dyDescent="0.25">
      <c r="A8" s="27"/>
      <c r="B8" s="26" t="s">
        <v>35</v>
      </c>
      <c r="C8" s="48">
        <v>41961147415</v>
      </c>
      <c r="D8" s="11" t="s">
        <v>41</v>
      </c>
      <c r="E8" s="17">
        <v>39.81</v>
      </c>
      <c r="F8" s="16" t="s">
        <v>12</v>
      </c>
      <c r="G8" s="14" t="s">
        <v>27</v>
      </c>
    </row>
    <row r="9" spans="1:8" x14ac:dyDescent="0.25">
      <c r="A9" s="74"/>
      <c r="B9" s="25" t="s">
        <v>36</v>
      </c>
      <c r="C9" s="49"/>
      <c r="D9" s="49"/>
      <c r="E9" s="58">
        <f>E8</f>
        <v>39.81</v>
      </c>
      <c r="F9" s="22"/>
      <c r="G9" s="20"/>
    </row>
    <row r="10" spans="1:8" ht="26.25" customHeight="1" x14ac:dyDescent="0.25">
      <c r="A10" s="27"/>
      <c r="B10" s="28" t="s">
        <v>47</v>
      </c>
      <c r="C10" s="11" t="s">
        <v>49</v>
      </c>
      <c r="D10" s="17" t="s">
        <v>13</v>
      </c>
      <c r="E10" s="17">
        <f>38.42+38.15</f>
        <v>76.569999999999993</v>
      </c>
      <c r="F10" s="16" t="s">
        <v>12</v>
      </c>
      <c r="G10" s="14" t="s">
        <v>15</v>
      </c>
      <c r="H10" s="12"/>
    </row>
    <row r="11" spans="1:8" x14ac:dyDescent="0.25">
      <c r="A11" s="50"/>
      <c r="B11" s="21" t="s">
        <v>48</v>
      </c>
      <c r="C11" s="96"/>
      <c r="D11" s="97"/>
      <c r="E11" s="23">
        <f>E10</f>
        <v>76.569999999999993</v>
      </c>
      <c r="F11" s="23"/>
      <c r="G11" s="20"/>
      <c r="H11" s="12"/>
    </row>
    <row r="12" spans="1:8" ht="38.25" x14ac:dyDescent="0.25">
      <c r="A12" s="24"/>
      <c r="B12" s="13" t="s">
        <v>74</v>
      </c>
      <c r="C12" s="11" t="s">
        <v>75</v>
      </c>
      <c r="D12" s="31" t="s">
        <v>13</v>
      </c>
      <c r="E12" s="31">
        <v>34.82</v>
      </c>
      <c r="F12" s="33" t="s">
        <v>12</v>
      </c>
      <c r="G12" s="14" t="s">
        <v>15</v>
      </c>
      <c r="H12" s="12"/>
    </row>
    <row r="13" spans="1:8" ht="16.5" customHeight="1" x14ac:dyDescent="0.25">
      <c r="A13" s="74"/>
      <c r="B13" s="21" t="s">
        <v>86</v>
      </c>
      <c r="C13" s="96"/>
      <c r="D13" s="97"/>
      <c r="E13" s="23">
        <f>E12</f>
        <v>34.82</v>
      </c>
      <c r="F13" s="23"/>
      <c r="G13" s="20"/>
    </row>
    <row r="14" spans="1:8" ht="35.25" customHeight="1" x14ac:dyDescent="0.25">
      <c r="A14" s="24"/>
      <c r="B14" s="34" t="s">
        <v>72</v>
      </c>
      <c r="C14" s="11" t="s">
        <v>71</v>
      </c>
      <c r="D14" s="11" t="s">
        <v>13</v>
      </c>
      <c r="E14" s="31">
        <f>213.28+230.9</f>
        <v>444.18</v>
      </c>
      <c r="F14" s="33" t="s">
        <v>12</v>
      </c>
      <c r="G14" s="14" t="s">
        <v>70</v>
      </c>
      <c r="H14" s="12"/>
    </row>
    <row r="15" spans="1:8" ht="15.75" customHeight="1" x14ac:dyDescent="0.25">
      <c r="A15" s="50"/>
      <c r="B15" s="21" t="s">
        <v>73</v>
      </c>
      <c r="C15" s="96"/>
      <c r="D15" s="97"/>
      <c r="E15" s="23">
        <f>E14</f>
        <v>444.18</v>
      </c>
      <c r="F15" s="23"/>
      <c r="G15" s="20"/>
      <c r="H15" s="12"/>
    </row>
    <row r="16" spans="1:8" ht="29.25" customHeight="1" x14ac:dyDescent="0.25">
      <c r="A16" s="24"/>
      <c r="B16" s="34" t="s">
        <v>59</v>
      </c>
      <c r="C16" s="11" t="s">
        <v>60</v>
      </c>
      <c r="D16" s="11" t="s">
        <v>61</v>
      </c>
      <c r="E16" s="31">
        <f>23.1+20.7</f>
        <v>43.8</v>
      </c>
      <c r="F16" s="33" t="s">
        <v>12</v>
      </c>
      <c r="G16" s="14" t="s">
        <v>58</v>
      </c>
      <c r="H16" s="12"/>
    </row>
    <row r="17" spans="1:8" ht="14.25" customHeight="1" x14ac:dyDescent="0.25">
      <c r="A17" s="50"/>
      <c r="B17" s="21" t="s">
        <v>62</v>
      </c>
      <c r="C17" s="96"/>
      <c r="D17" s="97"/>
      <c r="E17" s="23">
        <f>E16</f>
        <v>43.8</v>
      </c>
      <c r="F17" s="23"/>
      <c r="G17" s="20"/>
      <c r="H17" s="12"/>
    </row>
    <row r="18" spans="1:8" ht="29.25" customHeight="1" x14ac:dyDescent="0.25">
      <c r="A18" s="24"/>
      <c r="B18" s="43" t="s">
        <v>33</v>
      </c>
      <c r="C18" s="72">
        <v>33679708526</v>
      </c>
      <c r="D18" s="11" t="s">
        <v>18</v>
      </c>
      <c r="E18" s="31">
        <v>87.96</v>
      </c>
      <c r="F18" s="33" t="s">
        <v>12</v>
      </c>
      <c r="G18" s="14" t="s">
        <v>19</v>
      </c>
      <c r="H18" s="12"/>
    </row>
    <row r="19" spans="1:8" ht="12.75" customHeight="1" x14ac:dyDescent="0.25">
      <c r="A19" s="50"/>
      <c r="B19" s="21" t="s">
        <v>38</v>
      </c>
      <c r="C19" s="96"/>
      <c r="D19" s="97"/>
      <c r="E19" s="23">
        <f>E18</f>
        <v>87.96</v>
      </c>
      <c r="F19" s="23"/>
      <c r="G19" s="20"/>
      <c r="H19" s="12" t="s">
        <v>32</v>
      </c>
    </row>
    <row r="20" spans="1:8" ht="32.25" customHeight="1" x14ac:dyDescent="0.25">
      <c r="A20" s="24"/>
      <c r="B20" s="34" t="s">
        <v>55</v>
      </c>
      <c r="C20" s="11" t="s">
        <v>87</v>
      </c>
      <c r="D20" s="11" t="s">
        <v>14</v>
      </c>
      <c r="E20" s="31">
        <v>165.9</v>
      </c>
      <c r="F20" s="33" t="s">
        <v>12</v>
      </c>
      <c r="G20" s="14" t="s">
        <v>37</v>
      </c>
      <c r="H20" s="12"/>
    </row>
    <row r="21" spans="1:8" x14ac:dyDescent="0.25">
      <c r="A21" s="50"/>
      <c r="B21" s="21" t="s">
        <v>56</v>
      </c>
      <c r="C21" s="96"/>
      <c r="D21" s="97"/>
      <c r="E21" s="23">
        <f>E20</f>
        <v>165.9</v>
      </c>
      <c r="F21" s="23"/>
      <c r="G21" s="20"/>
      <c r="H21" s="12"/>
    </row>
    <row r="22" spans="1:8" ht="30" customHeight="1" x14ac:dyDescent="0.25">
      <c r="A22" s="24"/>
      <c r="B22" s="24" t="s">
        <v>42</v>
      </c>
      <c r="C22" s="11" t="s">
        <v>44</v>
      </c>
      <c r="D22" s="11" t="s">
        <v>13</v>
      </c>
      <c r="E22" s="31">
        <v>189.88</v>
      </c>
      <c r="F22" s="33" t="s">
        <v>12</v>
      </c>
      <c r="G22" s="14" t="s">
        <v>27</v>
      </c>
      <c r="H22" s="12"/>
    </row>
    <row r="23" spans="1:8" x14ac:dyDescent="0.25">
      <c r="A23" s="50"/>
      <c r="B23" s="30" t="s">
        <v>43</v>
      </c>
      <c r="C23" s="96"/>
      <c r="D23" s="97"/>
      <c r="E23" s="23">
        <f>E22</f>
        <v>189.88</v>
      </c>
      <c r="F23" s="23"/>
      <c r="G23" s="20"/>
      <c r="H23" s="12"/>
    </row>
    <row r="24" spans="1:8" ht="38.25" x14ac:dyDescent="0.25">
      <c r="A24" s="24"/>
      <c r="B24" s="24" t="s">
        <v>66</v>
      </c>
      <c r="C24" s="11" t="s">
        <v>88</v>
      </c>
      <c r="D24" s="11" t="s">
        <v>14</v>
      </c>
      <c r="E24" s="31">
        <v>299.94</v>
      </c>
      <c r="F24" s="33" t="s">
        <v>12</v>
      </c>
      <c r="G24" s="14" t="s">
        <v>57</v>
      </c>
      <c r="H24" s="12"/>
    </row>
    <row r="25" spans="1:8" x14ac:dyDescent="0.25">
      <c r="A25" s="50"/>
      <c r="B25" s="21" t="s">
        <v>89</v>
      </c>
      <c r="C25" s="96"/>
      <c r="D25" s="97"/>
      <c r="E25" s="23">
        <f>E24</f>
        <v>299.94</v>
      </c>
      <c r="F25" s="23"/>
      <c r="G25" s="20"/>
      <c r="H25" s="12"/>
    </row>
    <row r="26" spans="1:8" ht="26.25" customHeight="1" x14ac:dyDescent="0.25">
      <c r="A26" s="24"/>
      <c r="B26" s="24" t="s">
        <v>53</v>
      </c>
      <c r="C26" s="11" t="s">
        <v>90</v>
      </c>
      <c r="D26" s="11" t="s">
        <v>14</v>
      </c>
      <c r="E26" s="31">
        <f>126.22+126.22</f>
        <v>252.44</v>
      </c>
      <c r="F26" s="32" t="s">
        <v>12</v>
      </c>
      <c r="G26" s="14" t="s">
        <v>57</v>
      </c>
      <c r="H26" s="12"/>
    </row>
    <row r="27" spans="1:8" x14ac:dyDescent="0.25">
      <c r="A27" s="50"/>
      <c r="B27" s="21" t="s">
        <v>54</v>
      </c>
      <c r="C27" s="96"/>
      <c r="D27" s="97"/>
      <c r="E27" s="23">
        <f>E26</f>
        <v>252.44</v>
      </c>
      <c r="F27" s="23"/>
      <c r="G27" s="20"/>
      <c r="H27" s="12"/>
    </row>
    <row r="28" spans="1:8" ht="32.25" customHeight="1" x14ac:dyDescent="0.25">
      <c r="A28" s="24"/>
      <c r="B28" s="43" t="s">
        <v>50</v>
      </c>
      <c r="C28" s="76">
        <v>10133376712</v>
      </c>
      <c r="D28" s="11" t="s">
        <v>51</v>
      </c>
      <c r="E28" s="31">
        <v>75</v>
      </c>
      <c r="F28" s="33" t="s">
        <v>12</v>
      </c>
      <c r="G28" s="14" t="s">
        <v>27</v>
      </c>
      <c r="H28" s="12"/>
    </row>
    <row r="29" spans="1:8" x14ac:dyDescent="0.25">
      <c r="A29" s="50"/>
      <c r="B29" s="29" t="s">
        <v>52</v>
      </c>
      <c r="C29" s="96"/>
      <c r="D29" s="97"/>
      <c r="E29" s="23">
        <f>E28</f>
        <v>75</v>
      </c>
      <c r="F29" s="23"/>
      <c r="G29" s="20"/>
      <c r="H29" s="12"/>
    </row>
    <row r="30" spans="1:8" ht="32.25" customHeight="1" x14ac:dyDescent="0.25">
      <c r="A30" s="24"/>
      <c r="B30" s="24" t="s">
        <v>67</v>
      </c>
      <c r="C30" s="48">
        <v>56826138353</v>
      </c>
      <c r="D30" s="11" t="s">
        <v>16</v>
      </c>
      <c r="E30" s="31">
        <f>9.01+15.61+26.72+1000.74</f>
        <v>1052.08</v>
      </c>
      <c r="F30" s="33" t="s">
        <v>12</v>
      </c>
      <c r="G30" s="14" t="s">
        <v>57</v>
      </c>
      <c r="H30" s="12"/>
    </row>
    <row r="31" spans="1:8" ht="16.5" customHeight="1" x14ac:dyDescent="0.25">
      <c r="A31" s="50"/>
      <c r="B31" s="29" t="s">
        <v>68</v>
      </c>
      <c r="C31" s="102"/>
      <c r="D31" s="103"/>
      <c r="E31" s="23">
        <f>SUM(E30:E30)</f>
        <v>1052.08</v>
      </c>
      <c r="F31" s="23"/>
      <c r="G31" s="20"/>
      <c r="H31" s="12"/>
    </row>
    <row r="32" spans="1:8" ht="27" customHeight="1" x14ac:dyDescent="0.25">
      <c r="A32" s="24"/>
      <c r="B32" s="73" t="s">
        <v>46</v>
      </c>
      <c r="C32" s="76" t="s">
        <v>63</v>
      </c>
      <c r="D32" s="11" t="s">
        <v>13</v>
      </c>
      <c r="E32" s="17">
        <v>3.32</v>
      </c>
      <c r="F32" s="33" t="s">
        <v>12</v>
      </c>
      <c r="G32" s="14" t="s">
        <v>27</v>
      </c>
      <c r="H32" s="12"/>
    </row>
    <row r="33" spans="1:8" ht="27" customHeight="1" x14ac:dyDescent="0.25">
      <c r="A33" s="24"/>
      <c r="B33" s="73" t="s">
        <v>46</v>
      </c>
      <c r="C33" s="76">
        <v>85821130368</v>
      </c>
      <c r="D33" s="11" t="s">
        <v>13</v>
      </c>
      <c r="E33" s="17">
        <v>64.7</v>
      </c>
      <c r="F33" s="33" t="s">
        <v>12</v>
      </c>
      <c r="G33" s="14" t="s">
        <v>78</v>
      </c>
      <c r="H33" s="12"/>
    </row>
    <row r="34" spans="1:8" x14ac:dyDescent="0.25">
      <c r="A34" s="50"/>
      <c r="B34" s="21" t="s">
        <v>45</v>
      </c>
      <c r="C34" s="96"/>
      <c r="D34" s="97"/>
      <c r="E34" s="23">
        <f>E32+E33</f>
        <v>68.02</v>
      </c>
      <c r="F34" s="23"/>
      <c r="G34" s="20"/>
      <c r="H34" s="12"/>
    </row>
    <row r="35" spans="1:8" ht="38.25" x14ac:dyDescent="0.25">
      <c r="A35" s="24"/>
      <c r="B35" s="24" t="s">
        <v>20</v>
      </c>
      <c r="C35" s="11" t="s">
        <v>21</v>
      </c>
      <c r="D35" s="11" t="s">
        <v>13</v>
      </c>
      <c r="E35" s="31">
        <v>37.28</v>
      </c>
      <c r="F35" s="33" t="s">
        <v>12</v>
      </c>
      <c r="G35" s="14" t="s">
        <v>22</v>
      </c>
      <c r="H35" s="12"/>
    </row>
    <row r="36" spans="1:8" x14ac:dyDescent="0.25">
      <c r="A36" s="50"/>
      <c r="B36" s="21" t="s">
        <v>23</v>
      </c>
      <c r="C36" s="96"/>
      <c r="D36" s="97"/>
      <c r="E36" s="23">
        <f>E35</f>
        <v>37.28</v>
      </c>
      <c r="F36" s="23"/>
      <c r="G36" s="20"/>
      <c r="H36" s="12"/>
    </row>
    <row r="37" spans="1:8" ht="34.5" customHeight="1" x14ac:dyDescent="0.25">
      <c r="A37" s="24"/>
      <c r="B37" s="34" t="s">
        <v>91</v>
      </c>
      <c r="C37" s="48">
        <v>88420618815</v>
      </c>
      <c r="D37" s="11" t="s">
        <v>93</v>
      </c>
      <c r="E37" s="31">
        <v>403</v>
      </c>
      <c r="F37" s="32" t="s">
        <v>12</v>
      </c>
      <c r="G37" s="14" t="s">
        <v>19</v>
      </c>
      <c r="H37" s="12"/>
    </row>
    <row r="38" spans="1:8" x14ac:dyDescent="0.25">
      <c r="A38" s="50"/>
      <c r="B38" s="21" t="s">
        <v>92</v>
      </c>
      <c r="C38" s="96"/>
      <c r="D38" s="97"/>
      <c r="E38" s="23">
        <f>E37</f>
        <v>403</v>
      </c>
      <c r="F38" s="23"/>
      <c r="G38" s="20"/>
      <c r="H38" s="12"/>
    </row>
    <row r="39" spans="1:8" ht="33.75" customHeight="1" x14ac:dyDescent="0.25">
      <c r="A39" s="24"/>
      <c r="B39" s="34" t="s">
        <v>80</v>
      </c>
      <c r="C39" s="48">
        <v>35157069592</v>
      </c>
      <c r="D39" s="11" t="s">
        <v>65</v>
      </c>
      <c r="E39" s="31">
        <v>303.08</v>
      </c>
      <c r="F39" s="33" t="s">
        <v>12</v>
      </c>
      <c r="G39" s="14" t="s">
        <v>34</v>
      </c>
      <c r="H39" s="12"/>
    </row>
    <row r="40" spans="1:8" x14ac:dyDescent="0.25">
      <c r="A40" s="50"/>
      <c r="B40" s="21" t="s">
        <v>81</v>
      </c>
      <c r="C40" s="46"/>
      <c r="D40" s="47"/>
      <c r="E40" s="23">
        <f>E39</f>
        <v>303.08</v>
      </c>
      <c r="F40" s="23"/>
      <c r="G40" s="20"/>
      <c r="H40" s="12" t="s">
        <v>32</v>
      </c>
    </row>
    <row r="41" spans="1:8" s="52" customFormat="1" ht="28.5" customHeight="1" x14ac:dyDescent="0.25">
      <c r="A41" s="24"/>
      <c r="B41" s="34" t="s">
        <v>94</v>
      </c>
      <c r="C41" s="11" t="s">
        <v>96</v>
      </c>
      <c r="D41" s="11" t="s">
        <v>16</v>
      </c>
      <c r="E41" s="31">
        <v>44.24</v>
      </c>
      <c r="F41" s="33" t="s">
        <v>12</v>
      </c>
      <c r="G41" s="14" t="s">
        <v>57</v>
      </c>
      <c r="H41" s="51"/>
    </row>
    <row r="42" spans="1:8" ht="18.75" customHeight="1" x14ac:dyDescent="0.25">
      <c r="A42" s="50"/>
      <c r="B42" s="21" t="s">
        <v>95</v>
      </c>
      <c r="C42" s="50"/>
      <c r="D42" s="50"/>
      <c r="E42" s="23">
        <f>E41</f>
        <v>44.24</v>
      </c>
      <c r="F42" s="23"/>
      <c r="G42" s="20"/>
      <c r="H42" s="12"/>
    </row>
    <row r="43" spans="1:8" ht="30" customHeight="1" x14ac:dyDescent="0.25">
      <c r="A43" s="24"/>
      <c r="B43" s="34" t="s">
        <v>98</v>
      </c>
      <c r="C43" s="48">
        <v>73768929782</v>
      </c>
      <c r="D43" s="11" t="s">
        <v>14</v>
      </c>
      <c r="E43" s="31">
        <v>530.88</v>
      </c>
      <c r="F43" s="33" t="s">
        <v>12</v>
      </c>
      <c r="G43" s="14" t="s">
        <v>37</v>
      </c>
      <c r="H43" s="12"/>
    </row>
    <row r="44" spans="1:8" x14ac:dyDescent="0.25">
      <c r="A44" s="50"/>
      <c r="B44" s="21" t="s">
        <v>97</v>
      </c>
      <c r="C44" s="53"/>
      <c r="D44" s="21"/>
      <c r="E44" s="23">
        <f>E43</f>
        <v>530.88</v>
      </c>
      <c r="F44" s="23"/>
      <c r="G44" s="20"/>
      <c r="H44" s="12"/>
    </row>
    <row r="45" spans="1:8" ht="38.25" x14ac:dyDescent="0.25">
      <c r="A45" s="24"/>
      <c r="B45" s="34" t="s">
        <v>82</v>
      </c>
      <c r="C45" s="48">
        <v>4441432994</v>
      </c>
      <c r="D45" s="11" t="s">
        <v>79</v>
      </c>
      <c r="E45" s="31">
        <v>213.8</v>
      </c>
      <c r="F45" s="33" t="s">
        <v>12</v>
      </c>
      <c r="G45" s="14" t="s">
        <v>102</v>
      </c>
      <c r="H45" s="12"/>
    </row>
    <row r="46" spans="1:8" x14ac:dyDescent="0.25">
      <c r="A46" s="50"/>
      <c r="B46" s="21" t="s">
        <v>83</v>
      </c>
      <c r="C46" s="96"/>
      <c r="D46" s="97"/>
      <c r="E46" s="23">
        <f>E45</f>
        <v>213.8</v>
      </c>
      <c r="F46" s="23"/>
      <c r="G46" s="20"/>
      <c r="H46" s="12"/>
    </row>
    <row r="47" spans="1:8" ht="38.25" x14ac:dyDescent="0.25">
      <c r="A47" s="24"/>
      <c r="B47" s="34" t="s">
        <v>99</v>
      </c>
      <c r="C47" s="48">
        <v>37802360871</v>
      </c>
      <c r="D47" s="11" t="s">
        <v>100</v>
      </c>
      <c r="E47" s="31">
        <v>514.71</v>
      </c>
      <c r="F47" s="33" t="s">
        <v>12</v>
      </c>
      <c r="G47" s="14" t="s">
        <v>103</v>
      </c>
      <c r="H47" s="12"/>
    </row>
    <row r="48" spans="1:8" x14ac:dyDescent="0.25">
      <c r="A48" s="50"/>
      <c r="B48" s="21" t="s">
        <v>101</v>
      </c>
      <c r="C48" s="96"/>
      <c r="D48" s="97"/>
      <c r="E48" s="23">
        <f>E47</f>
        <v>514.71</v>
      </c>
      <c r="F48" s="23"/>
      <c r="G48" s="20"/>
      <c r="H48" s="12"/>
    </row>
    <row r="49" spans="1:8" ht="30" customHeight="1" x14ac:dyDescent="0.25">
      <c r="A49" s="24"/>
      <c r="B49" s="34" t="s">
        <v>104</v>
      </c>
      <c r="C49" s="48">
        <v>59004969749</v>
      </c>
      <c r="D49" s="11" t="s">
        <v>79</v>
      </c>
      <c r="E49" s="31">
        <v>9485</v>
      </c>
      <c r="F49" s="33" t="s">
        <v>12</v>
      </c>
      <c r="G49" s="14" t="s">
        <v>106</v>
      </c>
      <c r="H49" s="12"/>
    </row>
    <row r="50" spans="1:8" x14ac:dyDescent="0.25">
      <c r="A50" s="50"/>
      <c r="B50" s="21" t="s">
        <v>105</v>
      </c>
      <c r="C50" s="96"/>
      <c r="D50" s="97"/>
      <c r="E50" s="23">
        <f>E49</f>
        <v>9485</v>
      </c>
      <c r="F50" s="23"/>
      <c r="G50" s="20"/>
      <c r="H50" s="12"/>
    </row>
    <row r="51" spans="1:8" ht="38.25" customHeight="1" x14ac:dyDescent="0.25">
      <c r="A51" s="24"/>
      <c r="B51" s="34" t="s">
        <v>107</v>
      </c>
      <c r="C51" s="11" t="s">
        <v>108</v>
      </c>
      <c r="D51" s="11" t="s">
        <v>109</v>
      </c>
      <c r="E51" s="31">
        <v>52.44</v>
      </c>
      <c r="F51" s="33" t="s">
        <v>12</v>
      </c>
      <c r="G51" s="14" t="s">
        <v>103</v>
      </c>
      <c r="H51" s="12"/>
    </row>
    <row r="52" spans="1:8" ht="30.75" customHeight="1" x14ac:dyDescent="0.25">
      <c r="A52" s="24"/>
      <c r="B52" s="34" t="s">
        <v>107</v>
      </c>
      <c r="C52" s="11" t="s">
        <v>108</v>
      </c>
      <c r="D52" s="11" t="s">
        <v>109</v>
      </c>
      <c r="E52" s="31">
        <v>239.97</v>
      </c>
      <c r="F52" s="33" t="s">
        <v>12</v>
      </c>
      <c r="G52" s="14" t="s">
        <v>110</v>
      </c>
      <c r="H52" s="12"/>
    </row>
    <row r="53" spans="1:8" x14ac:dyDescent="0.25">
      <c r="A53" s="50"/>
      <c r="B53" s="21" t="s">
        <v>117</v>
      </c>
      <c r="C53" s="96"/>
      <c r="D53" s="97"/>
      <c r="E53" s="23">
        <f>E51+E52</f>
        <v>292.40999999999997</v>
      </c>
      <c r="F53" s="23"/>
      <c r="G53" s="20"/>
      <c r="H53" s="12"/>
    </row>
    <row r="54" spans="1:8" ht="35.25" customHeight="1" x14ac:dyDescent="0.25">
      <c r="A54" s="24"/>
      <c r="B54" s="34" t="s">
        <v>111</v>
      </c>
      <c r="C54" s="11" t="s">
        <v>112</v>
      </c>
      <c r="D54" s="11" t="s">
        <v>113</v>
      </c>
      <c r="E54" s="31">
        <v>3789.67</v>
      </c>
      <c r="F54" s="32" t="s">
        <v>12</v>
      </c>
      <c r="G54" s="14" t="s">
        <v>34</v>
      </c>
      <c r="H54" s="12"/>
    </row>
    <row r="55" spans="1:8" x14ac:dyDescent="0.25">
      <c r="A55" s="50"/>
      <c r="B55" s="21" t="s">
        <v>116</v>
      </c>
      <c r="C55" s="77"/>
      <c r="D55" s="78"/>
      <c r="E55" s="23">
        <f>E54</f>
        <v>3789.67</v>
      </c>
      <c r="F55" s="23"/>
      <c r="G55" s="20"/>
      <c r="H55" s="12"/>
    </row>
    <row r="56" spans="1:8" ht="38.25" x14ac:dyDescent="0.25">
      <c r="A56" s="24"/>
      <c r="B56" s="36" t="s">
        <v>114</v>
      </c>
      <c r="C56" s="11" t="s">
        <v>118</v>
      </c>
      <c r="D56" s="11" t="s">
        <v>39</v>
      </c>
      <c r="E56" s="31">
        <v>80</v>
      </c>
      <c r="F56" s="33" t="s">
        <v>12</v>
      </c>
      <c r="G56" s="14" t="s">
        <v>69</v>
      </c>
      <c r="H56" s="12"/>
    </row>
    <row r="57" spans="1:8" x14ac:dyDescent="0.25">
      <c r="A57" s="50"/>
      <c r="B57" s="35" t="s">
        <v>115</v>
      </c>
      <c r="C57" s="79"/>
      <c r="D57" s="80"/>
      <c r="E57" s="23">
        <f>E56</f>
        <v>80</v>
      </c>
      <c r="F57" s="83"/>
      <c r="G57" s="20"/>
      <c r="H57" s="12"/>
    </row>
    <row r="58" spans="1:8" ht="38.25" x14ac:dyDescent="0.25">
      <c r="A58" s="24"/>
      <c r="B58" s="43" t="s">
        <v>119</v>
      </c>
      <c r="C58" s="11" t="s">
        <v>125</v>
      </c>
      <c r="D58" s="11" t="s">
        <v>124</v>
      </c>
      <c r="E58" s="31">
        <v>1556.6</v>
      </c>
      <c r="F58" s="33" t="s">
        <v>12</v>
      </c>
      <c r="G58" s="14" t="s">
        <v>37</v>
      </c>
      <c r="H58" s="12"/>
    </row>
    <row r="59" spans="1:8" x14ac:dyDescent="0.25">
      <c r="A59" s="50"/>
      <c r="B59" s="29" t="s">
        <v>120</v>
      </c>
      <c r="C59" s="81"/>
      <c r="D59" s="82"/>
      <c r="E59" s="23">
        <f>E58</f>
        <v>1556.6</v>
      </c>
      <c r="F59" s="83"/>
      <c r="G59" s="20"/>
      <c r="H59" s="12"/>
    </row>
    <row r="60" spans="1:8" ht="38.25" x14ac:dyDescent="0.25">
      <c r="A60" s="24"/>
      <c r="B60" s="43" t="s">
        <v>121</v>
      </c>
      <c r="C60" s="11" t="s">
        <v>123</v>
      </c>
      <c r="D60" s="11" t="s">
        <v>13</v>
      </c>
      <c r="E60" s="31">
        <v>1537.5</v>
      </c>
      <c r="F60" s="33" t="s">
        <v>12</v>
      </c>
      <c r="G60" s="14" t="s">
        <v>110</v>
      </c>
      <c r="H60" s="12"/>
    </row>
    <row r="61" spans="1:8" x14ac:dyDescent="0.25">
      <c r="A61" s="50"/>
      <c r="B61" s="29" t="s">
        <v>122</v>
      </c>
      <c r="C61" s="81"/>
      <c r="D61" s="82"/>
      <c r="E61" s="23">
        <f>E60</f>
        <v>1537.5</v>
      </c>
      <c r="F61" s="83"/>
      <c r="G61" s="20"/>
      <c r="H61" s="12"/>
    </row>
    <row r="62" spans="1:8" ht="44.25" customHeight="1" x14ac:dyDescent="0.25">
      <c r="A62" s="24"/>
      <c r="B62" s="43" t="s">
        <v>126</v>
      </c>
      <c r="C62" s="11" t="s">
        <v>128</v>
      </c>
      <c r="D62" s="11" t="s">
        <v>79</v>
      </c>
      <c r="E62" s="31">
        <v>6777.05</v>
      </c>
      <c r="F62" s="33" t="s">
        <v>12</v>
      </c>
      <c r="G62" s="14" t="s">
        <v>103</v>
      </c>
      <c r="H62" s="12"/>
    </row>
    <row r="63" spans="1:8" ht="18.75" customHeight="1" x14ac:dyDescent="0.25">
      <c r="A63" s="50"/>
      <c r="B63" s="29" t="s">
        <v>127</v>
      </c>
      <c r="C63" s="96"/>
      <c r="D63" s="97"/>
      <c r="E63" s="23">
        <f>E62</f>
        <v>6777.05</v>
      </c>
      <c r="F63" s="83"/>
      <c r="G63" s="20"/>
      <c r="H63" s="12"/>
    </row>
    <row r="64" spans="1:8" ht="41.25" customHeight="1" x14ac:dyDescent="0.25">
      <c r="A64" s="24"/>
      <c r="B64" s="43" t="s">
        <v>129</v>
      </c>
      <c r="C64" s="11" t="s">
        <v>139</v>
      </c>
      <c r="D64" s="11" t="s">
        <v>140</v>
      </c>
      <c r="E64" s="31">
        <v>109.1</v>
      </c>
      <c r="F64" s="33" t="s">
        <v>12</v>
      </c>
      <c r="G64" s="14" t="s">
        <v>103</v>
      </c>
      <c r="H64" s="12"/>
    </row>
    <row r="65" spans="1:8" ht="18.75" customHeight="1" x14ac:dyDescent="0.25">
      <c r="A65" s="50"/>
      <c r="B65" s="29" t="s">
        <v>130</v>
      </c>
      <c r="C65" s="94"/>
      <c r="D65" s="95"/>
      <c r="E65" s="23">
        <f>E64</f>
        <v>109.1</v>
      </c>
      <c r="F65" s="83"/>
      <c r="G65" s="20"/>
      <c r="H65" s="12"/>
    </row>
    <row r="66" spans="1:8" ht="41.25" customHeight="1" x14ac:dyDescent="0.25">
      <c r="A66" s="24"/>
      <c r="B66" s="43" t="s">
        <v>131</v>
      </c>
      <c r="C66" s="11" t="s">
        <v>136</v>
      </c>
      <c r="D66" s="11" t="s">
        <v>13</v>
      </c>
      <c r="E66" s="31">
        <v>70</v>
      </c>
      <c r="F66" s="33" t="s">
        <v>12</v>
      </c>
      <c r="G66" s="14" t="s">
        <v>135</v>
      </c>
      <c r="H66" s="12"/>
    </row>
    <row r="67" spans="1:8" ht="27.75" customHeight="1" x14ac:dyDescent="0.25">
      <c r="A67" s="50"/>
      <c r="B67" s="29" t="s">
        <v>132</v>
      </c>
      <c r="C67" s="94"/>
      <c r="D67" s="95"/>
      <c r="E67" s="23">
        <f>E66</f>
        <v>70</v>
      </c>
      <c r="F67" s="83"/>
      <c r="G67" s="20"/>
      <c r="H67" s="12"/>
    </row>
    <row r="68" spans="1:8" ht="33" customHeight="1" x14ac:dyDescent="0.25">
      <c r="A68" s="24"/>
      <c r="B68" s="43" t="s">
        <v>133</v>
      </c>
      <c r="C68" s="11" t="s">
        <v>137</v>
      </c>
      <c r="D68" s="11" t="s">
        <v>13</v>
      </c>
      <c r="E68" s="31">
        <v>29.45</v>
      </c>
      <c r="F68" s="33" t="s">
        <v>12</v>
      </c>
      <c r="G68" s="14" t="s">
        <v>138</v>
      </c>
      <c r="H68" s="12"/>
    </row>
    <row r="69" spans="1:8" x14ac:dyDescent="0.25">
      <c r="A69" s="50"/>
      <c r="B69" s="29" t="s">
        <v>134</v>
      </c>
      <c r="C69" s="81"/>
      <c r="D69" s="82"/>
      <c r="E69" s="23">
        <f>E68</f>
        <v>29.45</v>
      </c>
      <c r="F69" s="83"/>
      <c r="G69" s="20"/>
      <c r="H69" s="12"/>
    </row>
    <row r="70" spans="1:8" ht="30" customHeight="1" x14ac:dyDescent="0.25">
      <c r="A70" s="24"/>
      <c r="B70" s="90" t="s">
        <v>141</v>
      </c>
      <c r="C70" s="11" t="s">
        <v>143</v>
      </c>
      <c r="D70" s="11" t="s">
        <v>39</v>
      </c>
      <c r="E70" s="91">
        <v>12.88</v>
      </c>
      <c r="F70" s="92" t="s">
        <v>12</v>
      </c>
      <c r="G70" s="93" t="s">
        <v>34</v>
      </c>
      <c r="H70" s="12"/>
    </row>
    <row r="71" spans="1:8" x14ac:dyDescent="0.25">
      <c r="A71" s="50"/>
      <c r="B71" s="85" t="s">
        <v>142</v>
      </c>
      <c r="C71" s="94"/>
      <c r="D71" s="95"/>
      <c r="E71" s="87">
        <f>E70</f>
        <v>12.88</v>
      </c>
      <c r="F71" s="88"/>
      <c r="G71" s="89"/>
      <c r="H71" s="12"/>
    </row>
    <row r="72" spans="1:8" ht="33" customHeight="1" x14ac:dyDescent="0.25">
      <c r="A72" s="24"/>
      <c r="B72" s="90" t="s">
        <v>144</v>
      </c>
      <c r="C72" s="11" t="s">
        <v>147</v>
      </c>
      <c r="D72" s="11" t="s">
        <v>146</v>
      </c>
      <c r="E72" s="91">
        <v>164</v>
      </c>
      <c r="F72" s="92" t="s">
        <v>12</v>
      </c>
      <c r="G72" s="93" t="s">
        <v>148</v>
      </c>
      <c r="H72" s="12"/>
    </row>
    <row r="73" spans="1:8" x14ac:dyDescent="0.25">
      <c r="A73" s="50"/>
      <c r="B73" s="108" t="s">
        <v>145</v>
      </c>
      <c r="C73" s="86"/>
      <c r="D73" s="84"/>
      <c r="E73" s="87">
        <f>E72</f>
        <v>164</v>
      </c>
      <c r="F73" s="88"/>
      <c r="G73" s="89"/>
      <c r="H73" s="12"/>
    </row>
    <row r="74" spans="1:8" x14ac:dyDescent="0.25">
      <c r="A74" s="68"/>
      <c r="B74" s="99" t="s">
        <v>77</v>
      </c>
      <c r="C74" s="100"/>
      <c r="D74" s="101"/>
      <c r="E74" s="54">
        <f>E9+E11+E13+E15+E17+E19+E21+E23+E25+E27+E29+E31+E34+E36+E38+E40+E42+E44+E46+E48+E50+E53+E55+E57+E59+E61+E63+E65+E67+E69+E71+E73</f>
        <v>28781.05</v>
      </c>
      <c r="F74" s="55"/>
      <c r="G74" s="56"/>
    </row>
    <row r="75" spans="1:8" ht="26.25" x14ac:dyDescent="0.25">
      <c r="A75" s="59"/>
      <c r="B75" s="60"/>
      <c r="C75" s="60"/>
      <c r="D75" s="60"/>
      <c r="E75" s="66">
        <v>895.84</v>
      </c>
      <c r="F75" s="61" t="s">
        <v>76</v>
      </c>
      <c r="G75" s="62" t="s">
        <v>149</v>
      </c>
    </row>
    <row r="76" spans="1:8" ht="16.5" customHeight="1" x14ac:dyDescent="0.25">
      <c r="A76" s="68"/>
      <c r="B76" s="63"/>
      <c r="C76" s="63"/>
      <c r="D76" s="63"/>
      <c r="E76" s="37">
        <f>E75</f>
        <v>895.84</v>
      </c>
      <c r="F76" s="64"/>
      <c r="G76" s="65"/>
    </row>
    <row r="77" spans="1:8" x14ac:dyDescent="0.25">
      <c r="A77" s="27"/>
      <c r="B77" s="27"/>
      <c r="C77" s="27"/>
      <c r="D77" s="27"/>
      <c r="E77" s="67">
        <v>16380</v>
      </c>
      <c r="F77" s="27" t="s">
        <v>28</v>
      </c>
      <c r="G77" s="27" t="s">
        <v>31</v>
      </c>
    </row>
    <row r="78" spans="1:8" x14ac:dyDescent="0.25">
      <c r="A78" s="27"/>
      <c r="B78" s="27"/>
      <c r="C78" s="27"/>
      <c r="D78" s="27"/>
      <c r="E78" s="67">
        <v>2702.72</v>
      </c>
      <c r="F78" s="27" t="s">
        <v>29</v>
      </c>
      <c r="G78" s="27" t="s">
        <v>31</v>
      </c>
    </row>
    <row r="79" spans="1:8" ht="30" customHeight="1" x14ac:dyDescent="0.25">
      <c r="A79" s="27"/>
      <c r="B79" s="27"/>
      <c r="C79" s="27"/>
      <c r="D79" s="27"/>
      <c r="E79" s="67">
        <v>470</v>
      </c>
      <c r="F79" s="57" t="s">
        <v>30</v>
      </c>
      <c r="G79" s="27" t="s">
        <v>31</v>
      </c>
    </row>
    <row r="80" spans="1:8" x14ac:dyDescent="0.25">
      <c r="A80" s="68"/>
      <c r="B80" s="68"/>
      <c r="C80" s="68"/>
      <c r="D80" s="68"/>
      <c r="E80" s="70">
        <f>E77+E78+E79</f>
        <v>19552.72</v>
      </c>
      <c r="F80" s="69"/>
      <c r="G80" s="68"/>
    </row>
    <row r="81" spans="1:7" x14ac:dyDescent="0.25">
      <c r="A81" s="45"/>
      <c r="B81" s="98" t="s">
        <v>85</v>
      </c>
      <c r="C81" s="98"/>
      <c r="D81" s="98"/>
      <c r="E81" s="71">
        <f>E74+E76+E80</f>
        <v>49229.61</v>
      </c>
      <c r="F81" s="45"/>
      <c r="G81" s="45"/>
    </row>
    <row r="83" spans="1:7" x14ac:dyDescent="0.25">
      <c r="E83" s="44"/>
    </row>
  </sheetData>
  <mergeCells count="24">
    <mergeCell ref="C63:D63"/>
    <mergeCell ref="C29:D29"/>
    <mergeCell ref="C46:D46"/>
    <mergeCell ref="C48:D48"/>
    <mergeCell ref="B2:G2"/>
    <mergeCell ref="B4:G4"/>
    <mergeCell ref="C3:E3"/>
    <mergeCell ref="C11:D11"/>
    <mergeCell ref="C13:D13"/>
    <mergeCell ref="C15:D15"/>
    <mergeCell ref="C17:D17"/>
    <mergeCell ref="B81:D81"/>
    <mergeCell ref="B74:D74"/>
    <mergeCell ref="C19:D19"/>
    <mergeCell ref="C21:D21"/>
    <mergeCell ref="C23:D23"/>
    <mergeCell ref="C25:D25"/>
    <mergeCell ref="C27:D27"/>
    <mergeCell ref="C38:D38"/>
    <mergeCell ref="C31:D31"/>
    <mergeCell ref="C34:D34"/>
    <mergeCell ref="C36:D36"/>
    <mergeCell ref="C50:D50"/>
    <mergeCell ref="C53:D5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workbookViewId="0">
      <selection activeCell="B9" sqref="B9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104" t="s">
        <v>5</v>
      </c>
      <c r="C2" s="104"/>
      <c r="D2" s="104"/>
      <c r="E2" s="4"/>
    </row>
    <row r="3" spans="2:8" x14ac:dyDescent="0.25">
      <c r="B3" s="107" t="s">
        <v>10</v>
      </c>
      <c r="C3" s="107"/>
      <c r="D3" s="107"/>
      <c r="E3" s="2"/>
    </row>
    <row r="4" spans="2:8" x14ac:dyDescent="0.25">
      <c r="B4" s="105" t="s">
        <v>84</v>
      </c>
      <c r="C4" s="106"/>
      <c r="D4" s="106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24</v>
      </c>
      <c r="C6" s="5" t="s">
        <v>25</v>
      </c>
      <c r="D6" s="38"/>
    </row>
    <row r="7" spans="2:8" s="7" customFormat="1" ht="18.600000000000001" customHeight="1" x14ac:dyDescent="0.2">
      <c r="B7" s="6">
        <v>1</v>
      </c>
      <c r="C7" s="6">
        <v>2</v>
      </c>
      <c r="D7" s="39"/>
    </row>
    <row r="8" spans="2:8" ht="30" customHeight="1" x14ac:dyDescent="0.25">
      <c r="B8" s="31">
        <v>102556.8</v>
      </c>
      <c r="C8" s="18" t="s">
        <v>7</v>
      </c>
      <c r="D8" s="41"/>
      <c r="G8" s="15"/>
    </row>
    <row r="9" spans="2:8" ht="30" customHeight="1" x14ac:dyDescent="0.25">
      <c r="B9" s="31">
        <v>25210.76</v>
      </c>
      <c r="C9" s="18" t="s">
        <v>40</v>
      </c>
      <c r="G9" s="15"/>
    </row>
    <row r="10" spans="2:8" ht="30" customHeight="1" x14ac:dyDescent="0.25">
      <c r="B10" s="31">
        <v>20945.490000000002</v>
      </c>
      <c r="C10" s="19" t="s">
        <v>8</v>
      </c>
      <c r="G10" s="15"/>
    </row>
    <row r="11" spans="2:8" ht="30" customHeight="1" x14ac:dyDescent="0.25">
      <c r="B11" s="31">
        <v>6892.66</v>
      </c>
      <c r="C11" s="19" t="s">
        <v>64</v>
      </c>
      <c r="G11" s="15"/>
    </row>
    <row r="12" spans="2:8" ht="30" customHeight="1" x14ac:dyDescent="0.25">
      <c r="B12" s="31">
        <v>1902.44</v>
      </c>
      <c r="C12" s="19" t="s">
        <v>9</v>
      </c>
      <c r="G12" s="15"/>
    </row>
    <row r="13" spans="2:8" ht="30" customHeight="1" x14ac:dyDescent="0.25">
      <c r="B13" s="42">
        <f>B8+B9+B10+B11+B12</f>
        <v>157508.15</v>
      </c>
      <c r="C13" s="37" t="s">
        <v>150</v>
      </c>
      <c r="D13" s="40"/>
      <c r="H13" s="15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2025-10-13T07:49:24Z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